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worksheets/sheet3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9.xml" ContentType="application/vnd.openxmlformats-officedocument.spreadsheetml.worksheet+xml"/>
  <Override PartName="/xl/worksheets/sheet17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2.xml" ContentType="application/vnd.openxmlformats-officedocument.spreadsheetml.worksheet+xml"/>
  <Override PartName="/xl/worksheets/sheet1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5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bi\tmp\5039\"/>
    </mc:Choice>
  </mc:AlternateContent>
  <workbookProtection workbookAlgorithmName="SHA-512" workbookHashValue="tEAHSQlH9SlzmVAQGZH2Dqf9I0wFXBy9pafApbDHlrfnu95M5YwD3DEpar5maLm5xfLZUiKzzlnMaO8ETWI67g==" workbookSaltValue="hCizhbWENfRKL+g0WmonXA==" workbookSpinCount="100000" lockStructure="1"/>
  <bookViews>
    <workbookView xWindow="480" yWindow="60" windowWidth="13275" windowHeight="7170"/>
  </bookViews>
  <sheets>
    <sheet name="Summary" sheetId="1" r:id="rId1"/>
    <sheet name="CPT" sheetId="2" r:id="rId2"/>
    <sheet name="WC011" sheetId="3" r:id="rId3"/>
    <sheet name="WC012" sheetId="4" r:id="rId4"/>
    <sheet name="WC013" sheetId="5" r:id="rId5"/>
    <sheet name="WC014" sheetId="6" r:id="rId6"/>
    <sheet name="WC015" sheetId="7" r:id="rId7"/>
    <sheet name="DC1" sheetId="8" r:id="rId8"/>
    <sheet name="WC022" sheetId="9" r:id="rId9"/>
    <sheet name="WC023" sheetId="10" r:id="rId10"/>
    <sheet name="WC024" sheetId="11" r:id="rId11"/>
    <sheet name="WC025" sheetId="12" r:id="rId12"/>
    <sheet name="WC026" sheetId="13" r:id="rId13"/>
    <sheet name="DC2" sheetId="14" r:id="rId14"/>
    <sheet name="WC031" sheetId="15" r:id="rId15"/>
    <sheet name="WC032" sheetId="16" r:id="rId16"/>
    <sheet name="WC033" sheetId="17" r:id="rId17"/>
    <sheet name="WC034" sheetId="18" r:id="rId18"/>
    <sheet name="DC3" sheetId="19" r:id="rId19"/>
    <sheet name="WC041" sheetId="20" r:id="rId20"/>
    <sheet name="WC042" sheetId="21" r:id="rId21"/>
    <sheet name="WC043" sheetId="22" r:id="rId22"/>
    <sheet name="WC044" sheetId="23" r:id="rId23"/>
    <sheet name="WC045" sheetId="24" r:id="rId24"/>
    <sheet name="WC047" sheetId="25" r:id="rId25"/>
    <sheet name="WC048" sheetId="26" r:id="rId26"/>
    <sheet name="DC4" sheetId="27" r:id="rId27"/>
    <sheet name="WC051" sheetId="28" r:id="rId28"/>
    <sheet name="WC052" sheetId="29" r:id="rId29"/>
    <sheet name="WC053" sheetId="30" r:id="rId30"/>
    <sheet name="DC5" sheetId="31" r:id="rId31"/>
  </sheets>
  <definedNames>
    <definedName name="_xlnm.Print_Area" localSheetId="1">CPT!$A$1:$X$128</definedName>
    <definedName name="_xlnm.Print_Area" localSheetId="7">'DC1'!$A$1:$X$128</definedName>
    <definedName name="_xlnm.Print_Area" localSheetId="13">'DC2'!$A$1:$X$128</definedName>
    <definedName name="_xlnm.Print_Area" localSheetId="18">'DC3'!$A$1:$X$128</definedName>
    <definedName name="_xlnm.Print_Area" localSheetId="26">'DC4'!$A$1:$X$128</definedName>
    <definedName name="_xlnm.Print_Area" localSheetId="30">'DC5'!$A$1:$X$128</definedName>
    <definedName name="_xlnm.Print_Area" localSheetId="0">Summary!$A$1:$X$128</definedName>
    <definedName name="_xlnm.Print_Area" localSheetId="2">'WC011'!$A$1:$X$128</definedName>
    <definedName name="_xlnm.Print_Area" localSheetId="3">'WC012'!$A$1:$X$128</definedName>
    <definedName name="_xlnm.Print_Area" localSheetId="4">'WC013'!$A$1:$X$128</definedName>
    <definedName name="_xlnm.Print_Area" localSheetId="5">'WC014'!$A$1:$X$128</definedName>
    <definedName name="_xlnm.Print_Area" localSheetId="6">'WC015'!$A$1:$X$128</definedName>
    <definedName name="_xlnm.Print_Area" localSheetId="8">'WC022'!$A$1:$X$128</definedName>
    <definedName name="_xlnm.Print_Area" localSheetId="9">'WC023'!$A$1:$X$128</definedName>
    <definedName name="_xlnm.Print_Area" localSheetId="10">'WC024'!$A$1:$X$128</definedName>
    <definedName name="_xlnm.Print_Area" localSheetId="11">'WC025'!$A$1:$X$128</definedName>
    <definedName name="_xlnm.Print_Area" localSheetId="12">'WC026'!$A$1:$X$128</definedName>
    <definedName name="_xlnm.Print_Area" localSheetId="14">'WC031'!$A$1:$X$128</definedName>
    <definedName name="_xlnm.Print_Area" localSheetId="15">'WC032'!$A$1:$X$128</definedName>
    <definedName name="_xlnm.Print_Area" localSheetId="16">'WC033'!$A$1:$X$128</definedName>
    <definedName name="_xlnm.Print_Area" localSheetId="17">'WC034'!$A$1:$X$128</definedName>
    <definedName name="_xlnm.Print_Area" localSheetId="19">'WC041'!$A$1:$X$128</definedName>
    <definedName name="_xlnm.Print_Area" localSheetId="20">'WC042'!$A$1:$X$128</definedName>
    <definedName name="_xlnm.Print_Area" localSheetId="21">'WC043'!$A$1:$X$128</definedName>
    <definedName name="_xlnm.Print_Area" localSheetId="22">'WC044'!$A$1:$X$128</definedName>
    <definedName name="_xlnm.Print_Area" localSheetId="23">'WC045'!$A$1:$X$128</definedName>
    <definedName name="_xlnm.Print_Area" localSheetId="24">'WC047'!$A$1:$X$128</definedName>
    <definedName name="_xlnm.Print_Area" localSheetId="25">'WC048'!$A$1:$X$128</definedName>
    <definedName name="_xlnm.Print_Area" localSheetId="27">'WC051'!$A$1:$X$128</definedName>
    <definedName name="_xlnm.Print_Area" localSheetId="28">'WC052'!$A$1:$X$128</definedName>
    <definedName name="_xlnm.Print_Area" localSheetId="29">'WC053'!$A$1:$X$128</definedName>
  </definedNames>
  <calcPr calcId="0"/>
</workbook>
</file>

<file path=xl/calcChain.xml><?xml version="1.0" encoding="utf-8"?>
<calcChain xmlns="http://schemas.openxmlformats.org/spreadsheetml/2006/main">
  <c r="O87" i="2" l="1"/>
  <c r="N87" i="2"/>
  <c r="M87" i="2"/>
  <c r="L87" i="2"/>
  <c r="K87" i="2"/>
  <c r="J87" i="2"/>
  <c r="I87" i="2"/>
  <c r="H87" i="2"/>
  <c r="G87" i="2"/>
  <c r="F87" i="2"/>
  <c r="D87" i="2"/>
  <c r="C87" i="2"/>
  <c r="B87" i="2"/>
  <c r="O87" i="3"/>
  <c r="N87" i="3"/>
  <c r="M87" i="3"/>
  <c r="L87" i="3"/>
  <c r="K87" i="3"/>
  <c r="J87" i="3"/>
  <c r="I87" i="3"/>
  <c r="H87" i="3"/>
  <c r="G87" i="3"/>
  <c r="F87" i="3"/>
  <c r="D87" i="3"/>
  <c r="C87" i="3"/>
  <c r="B87" i="3"/>
  <c r="O87" i="4"/>
  <c r="N87" i="4"/>
  <c r="M87" i="4"/>
  <c r="L87" i="4"/>
  <c r="K87" i="4"/>
  <c r="J87" i="4"/>
  <c r="I87" i="4"/>
  <c r="H87" i="4"/>
  <c r="G87" i="4"/>
  <c r="F87" i="4"/>
  <c r="D87" i="4"/>
  <c r="C87" i="4"/>
  <c r="B87" i="4"/>
  <c r="O87" i="5"/>
  <c r="N87" i="5"/>
  <c r="M87" i="5"/>
  <c r="L87" i="5"/>
  <c r="K87" i="5"/>
  <c r="J87" i="5"/>
  <c r="I87" i="5"/>
  <c r="H87" i="5"/>
  <c r="G87" i="5"/>
  <c r="F87" i="5"/>
  <c r="D87" i="5"/>
  <c r="C87" i="5"/>
  <c r="B87" i="5"/>
  <c r="O87" i="6"/>
  <c r="N87" i="6"/>
  <c r="M87" i="6"/>
  <c r="L87" i="6"/>
  <c r="K87" i="6"/>
  <c r="J87" i="6"/>
  <c r="I87" i="6"/>
  <c r="H87" i="6"/>
  <c r="G87" i="6"/>
  <c r="F87" i="6"/>
  <c r="D87" i="6"/>
  <c r="C87" i="6"/>
  <c r="B87" i="6"/>
  <c r="O87" i="7"/>
  <c r="N87" i="7"/>
  <c r="M87" i="7"/>
  <c r="L87" i="7"/>
  <c r="K87" i="7"/>
  <c r="J87" i="7"/>
  <c r="I87" i="7"/>
  <c r="H87" i="7"/>
  <c r="G87" i="7"/>
  <c r="F87" i="7"/>
  <c r="D87" i="7"/>
  <c r="C87" i="7"/>
  <c r="B87" i="7"/>
  <c r="O87" i="8"/>
  <c r="N87" i="8"/>
  <c r="M87" i="8"/>
  <c r="L87" i="8"/>
  <c r="K87" i="8"/>
  <c r="J87" i="8"/>
  <c r="I87" i="8"/>
  <c r="H87" i="8"/>
  <c r="G87" i="8"/>
  <c r="F87" i="8"/>
  <c r="D87" i="8"/>
  <c r="C87" i="8"/>
  <c r="B87" i="8"/>
  <c r="O87" i="9"/>
  <c r="N87" i="9"/>
  <c r="M87" i="9"/>
  <c r="L87" i="9"/>
  <c r="K87" i="9"/>
  <c r="J87" i="9"/>
  <c r="I87" i="9"/>
  <c r="H87" i="9"/>
  <c r="G87" i="9"/>
  <c r="F87" i="9"/>
  <c r="D87" i="9"/>
  <c r="C87" i="9"/>
  <c r="B87" i="9"/>
  <c r="O87" i="10"/>
  <c r="N87" i="10"/>
  <c r="M87" i="10"/>
  <c r="L87" i="10"/>
  <c r="K87" i="10"/>
  <c r="J87" i="10"/>
  <c r="I87" i="10"/>
  <c r="H87" i="10"/>
  <c r="G87" i="10"/>
  <c r="F87" i="10"/>
  <c r="D87" i="10"/>
  <c r="C87" i="10"/>
  <c r="B87" i="10"/>
  <c r="O87" i="11"/>
  <c r="N87" i="11"/>
  <c r="M87" i="11"/>
  <c r="L87" i="11"/>
  <c r="K87" i="11"/>
  <c r="J87" i="11"/>
  <c r="I87" i="11"/>
  <c r="H87" i="11"/>
  <c r="G87" i="11"/>
  <c r="F87" i="11"/>
  <c r="D87" i="11"/>
  <c r="C87" i="11"/>
  <c r="B87" i="11"/>
  <c r="O87" i="12"/>
  <c r="N87" i="12"/>
  <c r="M87" i="12"/>
  <c r="L87" i="12"/>
  <c r="K87" i="12"/>
  <c r="J87" i="12"/>
  <c r="I87" i="12"/>
  <c r="H87" i="12"/>
  <c r="G87" i="12"/>
  <c r="F87" i="12"/>
  <c r="D87" i="12"/>
  <c r="C87" i="12"/>
  <c r="B87" i="12"/>
  <c r="O87" i="13"/>
  <c r="N87" i="13"/>
  <c r="M87" i="13"/>
  <c r="L87" i="13"/>
  <c r="K87" i="13"/>
  <c r="J87" i="13"/>
  <c r="I87" i="13"/>
  <c r="H87" i="13"/>
  <c r="G87" i="13"/>
  <c r="F87" i="13"/>
  <c r="D87" i="13"/>
  <c r="C87" i="13"/>
  <c r="B87" i="13"/>
  <c r="O87" i="14"/>
  <c r="N87" i="14"/>
  <c r="M87" i="14"/>
  <c r="L87" i="14"/>
  <c r="K87" i="14"/>
  <c r="J87" i="14"/>
  <c r="I87" i="14"/>
  <c r="H87" i="14"/>
  <c r="G87" i="14"/>
  <c r="F87" i="14"/>
  <c r="D87" i="14"/>
  <c r="C87" i="14"/>
  <c r="B87" i="14"/>
  <c r="O87" i="15"/>
  <c r="N87" i="15"/>
  <c r="M87" i="15"/>
  <c r="L87" i="15"/>
  <c r="K87" i="15"/>
  <c r="J87" i="15"/>
  <c r="I87" i="15"/>
  <c r="H87" i="15"/>
  <c r="G87" i="15"/>
  <c r="F87" i="15"/>
  <c r="D87" i="15"/>
  <c r="C87" i="15"/>
  <c r="B87" i="15"/>
  <c r="O87" i="16"/>
  <c r="N87" i="16"/>
  <c r="M87" i="16"/>
  <c r="L87" i="16"/>
  <c r="K87" i="16"/>
  <c r="J87" i="16"/>
  <c r="I87" i="16"/>
  <c r="H87" i="16"/>
  <c r="G87" i="16"/>
  <c r="F87" i="16"/>
  <c r="D87" i="16"/>
  <c r="C87" i="16"/>
  <c r="B87" i="16"/>
  <c r="O87" i="17"/>
  <c r="N87" i="17"/>
  <c r="M87" i="17"/>
  <c r="L87" i="17"/>
  <c r="K87" i="17"/>
  <c r="J87" i="17"/>
  <c r="I87" i="17"/>
  <c r="H87" i="17"/>
  <c r="G87" i="17"/>
  <c r="F87" i="17"/>
  <c r="D87" i="17"/>
  <c r="C87" i="17"/>
  <c r="B87" i="17"/>
  <c r="O87" i="18"/>
  <c r="N87" i="18"/>
  <c r="M87" i="18"/>
  <c r="L87" i="18"/>
  <c r="K87" i="18"/>
  <c r="J87" i="18"/>
  <c r="I87" i="18"/>
  <c r="H87" i="18"/>
  <c r="G87" i="18"/>
  <c r="F87" i="18"/>
  <c r="D87" i="18"/>
  <c r="C87" i="18"/>
  <c r="B87" i="18"/>
  <c r="O87" i="19"/>
  <c r="N87" i="19"/>
  <c r="M87" i="19"/>
  <c r="L87" i="19"/>
  <c r="K87" i="19"/>
  <c r="J87" i="19"/>
  <c r="I87" i="19"/>
  <c r="H87" i="19"/>
  <c r="G87" i="19"/>
  <c r="F87" i="19"/>
  <c r="D87" i="19"/>
  <c r="C87" i="19"/>
  <c r="B87" i="19"/>
  <c r="O87" i="20"/>
  <c r="N87" i="20"/>
  <c r="M87" i="20"/>
  <c r="L87" i="20"/>
  <c r="K87" i="20"/>
  <c r="J87" i="20"/>
  <c r="I87" i="20"/>
  <c r="H87" i="20"/>
  <c r="G87" i="20"/>
  <c r="F87" i="20"/>
  <c r="D87" i="20"/>
  <c r="C87" i="20"/>
  <c r="B87" i="20"/>
  <c r="O87" i="21"/>
  <c r="N87" i="21"/>
  <c r="M87" i="21"/>
  <c r="L87" i="21"/>
  <c r="K87" i="21"/>
  <c r="J87" i="21"/>
  <c r="I87" i="21"/>
  <c r="H87" i="21"/>
  <c r="G87" i="21"/>
  <c r="F87" i="21"/>
  <c r="D87" i="21"/>
  <c r="C87" i="21"/>
  <c r="B87" i="21"/>
  <c r="O87" i="22"/>
  <c r="N87" i="22"/>
  <c r="M87" i="22"/>
  <c r="L87" i="22"/>
  <c r="K87" i="22"/>
  <c r="J87" i="22"/>
  <c r="I87" i="22"/>
  <c r="H87" i="22"/>
  <c r="G87" i="22"/>
  <c r="F87" i="22"/>
  <c r="D87" i="22"/>
  <c r="C87" i="22"/>
  <c r="B87" i="22"/>
  <c r="O87" i="23"/>
  <c r="N87" i="23"/>
  <c r="M87" i="23"/>
  <c r="L87" i="23"/>
  <c r="K87" i="23"/>
  <c r="J87" i="23"/>
  <c r="I87" i="23"/>
  <c r="H87" i="23"/>
  <c r="G87" i="23"/>
  <c r="F87" i="23"/>
  <c r="D87" i="23"/>
  <c r="C87" i="23"/>
  <c r="B87" i="23"/>
  <c r="O87" i="24"/>
  <c r="N87" i="24"/>
  <c r="M87" i="24"/>
  <c r="L87" i="24"/>
  <c r="K87" i="24"/>
  <c r="J87" i="24"/>
  <c r="I87" i="24"/>
  <c r="H87" i="24"/>
  <c r="G87" i="24"/>
  <c r="F87" i="24"/>
  <c r="D87" i="24"/>
  <c r="C87" i="24"/>
  <c r="B87" i="24"/>
  <c r="O87" i="25"/>
  <c r="N87" i="25"/>
  <c r="M87" i="25"/>
  <c r="L87" i="25"/>
  <c r="K87" i="25"/>
  <c r="J87" i="25"/>
  <c r="I87" i="25"/>
  <c r="H87" i="25"/>
  <c r="G87" i="25"/>
  <c r="F87" i="25"/>
  <c r="D87" i="25"/>
  <c r="C87" i="25"/>
  <c r="B87" i="25"/>
  <c r="O87" i="26"/>
  <c r="N87" i="26"/>
  <c r="M87" i="26"/>
  <c r="L87" i="26"/>
  <c r="K87" i="26"/>
  <c r="J87" i="26"/>
  <c r="I87" i="26"/>
  <c r="H87" i="26"/>
  <c r="G87" i="26"/>
  <c r="F87" i="26"/>
  <c r="D87" i="26"/>
  <c r="C87" i="26"/>
  <c r="B87" i="26"/>
  <c r="O87" i="27"/>
  <c r="N87" i="27"/>
  <c r="M87" i="27"/>
  <c r="L87" i="27"/>
  <c r="K87" i="27"/>
  <c r="J87" i="27"/>
  <c r="I87" i="27"/>
  <c r="H87" i="27"/>
  <c r="G87" i="27"/>
  <c r="F87" i="27"/>
  <c r="D87" i="27"/>
  <c r="C87" i="27"/>
  <c r="B87" i="27"/>
  <c r="O87" i="28"/>
  <c r="N87" i="28"/>
  <c r="M87" i="28"/>
  <c r="L87" i="28"/>
  <c r="K87" i="28"/>
  <c r="J87" i="28"/>
  <c r="I87" i="28"/>
  <c r="H87" i="28"/>
  <c r="G87" i="28"/>
  <c r="F87" i="28"/>
  <c r="D87" i="28"/>
  <c r="C87" i="28"/>
  <c r="B87" i="28"/>
  <c r="O87" i="29"/>
  <c r="N87" i="29"/>
  <c r="M87" i="29"/>
  <c r="L87" i="29"/>
  <c r="K87" i="29"/>
  <c r="J87" i="29"/>
  <c r="I87" i="29"/>
  <c r="H87" i="29"/>
  <c r="G87" i="29"/>
  <c r="F87" i="29"/>
  <c r="D87" i="29"/>
  <c r="C87" i="29"/>
  <c r="B87" i="29"/>
  <c r="O87" i="30"/>
  <c r="N87" i="30"/>
  <c r="M87" i="30"/>
  <c r="L87" i="30"/>
  <c r="K87" i="30"/>
  <c r="J87" i="30"/>
  <c r="I87" i="30"/>
  <c r="H87" i="30"/>
  <c r="G87" i="30"/>
  <c r="F87" i="30"/>
  <c r="D87" i="30"/>
  <c r="C87" i="30"/>
  <c r="B87" i="30"/>
  <c r="O87" i="31"/>
  <c r="N87" i="31"/>
  <c r="M87" i="31"/>
  <c r="L87" i="31"/>
  <c r="K87" i="31"/>
  <c r="J87" i="31"/>
  <c r="I87" i="31"/>
  <c r="H87" i="31"/>
  <c r="G87" i="31"/>
  <c r="F87" i="31"/>
  <c r="D87" i="31"/>
  <c r="C87" i="31"/>
  <c r="B87" i="31"/>
  <c r="O87" i="1"/>
  <c r="N87" i="1"/>
  <c r="M87" i="1"/>
  <c r="L87" i="1"/>
  <c r="K87" i="1"/>
  <c r="J87" i="1"/>
  <c r="I87" i="1"/>
  <c r="H87" i="1"/>
  <c r="G87" i="1"/>
  <c r="F87" i="1"/>
  <c r="F115" i="1" s="1"/>
  <c r="D87" i="1"/>
  <c r="C87" i="1"/>
  <c r="B87" i="1"/>
  <c r="O115" i="2"/>
  <c r="N115" i="2"/>
  <c r="M115" i="2"/>
  <c r="S115" i="2" s="1"/>
  <c r="L115" i="2"/>
  <c r="R115" i="2" s="1"/>
  <c r="K115" i="2"/>
  <c r="J115" i="2"/>
  <c r="I115" i="2"/>
  <c r="H115" i="2"/>
  <c r="G115" i="2"/>
  <c r="F115" i="2"/>
  <c r="D115" i="2"/>
  <c r="C115" i="2"/>
  <c r="B115" i="2"/>
  <c r="O114" i="2"/>
  <c r="N114" i="2"/>
  <c r="U113" i="2"/>
  <c r="T113" i="2"/>
  <c r="S113" i="2"/>
  <c r="R113" i="2"/>
  <c r="S112" i="2"/>
  <c r="R112" i="2"/>
  <c r="E112" i="2"/>
  <c r="U112" i="2" s="1"/>
  <c r="S111" i="2"/>
  <c r="R111" i="2"/>
  <c r="E111" i="2"/>
  <c r="U111" i="2" s="1"/>
  <c r="S110" i="2"/>
  <c r="R110" i="2"/>
  <c r="E110" i="2"/>
  <c r="U110" i="2" s="1"/>
  <c r="S109" i="2"/>
  <c r="R109" i="2"/>
  <c r="E109" i="2"/>
  <c r="S108" i="2"/>
  <c r="R108" i="2"/>
  <c r="E108" i="2"/>
  <c r="U108" i="2" s="1"/>
  <c r="T107" i="2"/>
  <c r="S107" i="2"/>
  <c r="R107" i="2"/>
  <c r="E107" i="2"/>
  <c r="U107" i="2" s="1"/>
  <c r="S106" i="2"/>
  <c r="R106" i="2"/>
  <c r="E106" i="2"/>
  <c r="S105" i="2"/>
  <c r="R105" i="2"/>
  <c r="E105" i="2"/>
  <c r="T105" i="2" s="1"/>
  <c r="S104" i="2"/>
  <c r="R104" i="2"/>
  <c r="E104" i="2"/>
  <c r="T104" i="2" s="1"/>
  <c r="S103" i="2"/>
  <c r="R103" i="2"/>
  <c r="E103" i="2"/>
  <c r="U103" i="2" s="1"/>
  <c r="U102" i="2"/>
  <c r="S102" i="2"/>
  <c r="R102" i="2"/>
  <c r="E102" i="2"/>
  <c r="T102" i="2" s="1"/>
  <c r="S101" i="2"/>
  <c r="R101" i="2"/>
  <c r="E101" i="2"/>
  <c r="S100" i="2"/>
  <c r="R100" i="2"/>
  <c r="E100" i="2"/>
  <c r="U100" i="2" s="1"/>
  <c r="S99" i="2"/>
  <c r="R99" i="2"/>
  <c r="E99" i="2"/>
  <c r="T99" i="2" s="1"/>
  <c r="S98" i="2"/>
  <c r="R98" i="2"/>
  <c r="E98" i="2"/>
  <c r="M97" i="2"/>
  <c r="S97" i="2" s="1"/>
  <c r="L97" i="2"/>
  <c r="R97" i="2" s="1"/>
  <c r="K97" i="2"/>
  <c r="K114" i="2" s="1"/>
  <c r="J97" i="2"/>
  <c r="J114" i="2" s="1"/>
  <c r="I97" i="2"/>
  <c r="I114" i="2" s="1"/>
  <c r="H97" i="2"/>
  <c r="H114" i="2" s="1"/>
  <c r="G97" i="2"/>
  <c r="G114" i="2" s="1"/>
  <c r="F97" i="2"/>
  <c r="F114" i="2" s="1"/>
  <c r="D97" i="2"/>
  <c r="D114" i="2" s="1"/>
  <c r="C97" i="2"/>
  <c r="C114" i="2" s="1"/>
  <c r="B97" i="2"/>
  <c r="B114" i="2" s="1"/>
  <c r="O115" i="3"/>
  <c r="N115" i="3"/>
  <c r="M115" i="3"/>
  <c r="S115" i="3" s="1"/>
  <c r="L115" i="3"/>
  <c r="R115" i="3" s="1"/>
  <c r="K115" i="3"/>
  <c r="J115" i="3"/>
  <c r="I115" i="3"/>
  <c r="H115" i="3"/>
  <c r="G115" i="3"/>
  <c r="F115" i="3"/>
  <c r="D115" i="3"/>
  <c r="C115" i="3"/>
  <c r="B115" i="3"/>
  <c r="O114" i="3"/>
  <c r="N114" i="3"/>
  <c r="J114" i="3"/>
  <c r="U113" i="3"/>
  <c r="T113" i="3"/>
  <c r="S113" i="3"/>
  <c r="R113" i="3"/>
  <c r="S112" i="3"/>
  <c r="R112" i="3"/>
  <c r="E112" i="3"/>
  <c r="S111" i="3"/>
  <c r="R111" i="3"/>
  <c r="E111" i="3"/>
  <c r="U111" i="3" s="1"/>
  <c r="S110" i="3"/>
  <c r="R110" i="3"/>
  <c r="E110" i="3"/>
  <c r="U110" i="3" s="1"/>
  <c r="S109" i="3"/>
  <c r="R109" i="3"/>
  <c r="E109" i="3"/>
  <c r="S108" i="3"/>
  <c r="R108" i="3"/>
  <c r="E108" i="3"/>
  <c r="T107" i="3"/>
  <c r="S107" i="3"/>
  <c r="R107" i="3"/>
  <c r="E107" i="3"/>
  <c r="U107" i="3" s="1"/>
  <c r="S106" i="3"/>
  <c r="R106" i="3"/>
  <c r="E106" i="3"/>
  <c r="U106" i="3" s="1"/>
  <c r="S105" i="3"/>
  <c r="R105" i="3"/>
  <c r="E105" i="3"/>
  <c r="U105" i="3" s="1"/>
  <c r="S104" i="3"/>
  <c r="R104" i="3"/>
  <c r="E104" i="3"/>
  <c r="S103" i="3"/>
  <c r="R103" i="3"/>
  <c r="E103" i="3"/>
  <c r="U103" i="3" s="1"/>
  <c r="S102" i="3"/>
  <c r="R102" i="3"/>
  <c r="E102" i="3"/>
  <c r="S101" i="3"/>
  <c r="R101" i="3"/>
  <c r="E101" i="3"/>
  <c r="S100" i="3"/>
  <c r="R100" i="3"/>
  <c r="E100" i="3"/>
  <c r="T100" i="3" s="1"/>
  <c r="U99" i="3"/>
  <c r="S99" i="3"/>
  <c r="R99" i="3"/>
  <c r="E99" i="3"/>
  <c r="T99" i="3" s="1"/>
  <c r="S98" i="3"/>
  <c r="R98" i="3"/>
  <c r="E98" i="3"/>
  <c r="U98" i="3" s="1"/>
  <c r="M97" i="3"/>
  <c r="L97" i="3"/>
  <c r="R97" i="3" s="1"/>
  <c r="K97" i="3"/>
  <c r="K114" i="3" s="1"/>
  <c r="J97" i="3"/>
  <c r="I97" i="3"/>
  <c r="I114" i="3" s="1"/>
  <c r="H97" i="3"/>
  <c r="H114" i="3" s="1"/>
  <c r="G97" i="3"/>
  <c r="G114" i="3" s="1"/>
  <c r="F97" i="3"/>
  <c r="F114" i="3" s="1"/>
  <c r="D97" i="3"/>
  <c r="D114" i="3" s="1"/>
  <c r="C97" i="3"/>
  <c r="C114" i="3" s="1"/>
  <c r="B97" i="3"/>
  <c r="B114" i="3" s="1"/>
  <c r="O115" i="4"/>
  <c r="N115" i="4"/>
  <c r="M115" i="4"/>
  <c r="S115" i="4" s="1"/>
  <c r="L115" i="4"/>
  <c r="R115" i="4" s="1"/>
  <c r="K115" i="4"/>
  <c r="J115" i="4"/>
  <c r="I115" i="4"/>
  <c r="H115" i="4"/>
  <c r="G115" i="4"/>
  <c r="F115" i="4"/>
  <c r="D115" i="4"/>
  <c r="C115" i="4"/>
  <c r="B115" i="4"/>
  <c r="O114" i="4"/>
  <c r="N114" i="4"/>
  <c r="U113" i="4"/>
  <c r="T113" i="4"/>
  <c r="S113" i="4"/>
  <c r="R113" i="4"/>
  <c r="S112" i="4"/>
  <c r="R112" i="4"/>
  <c r="E112" i="4"/>
  <c r="S111" i="4"/>
  <c r="R111" i="4"/>
  <c r="E111" i="4"/>
  <c r="T111" i="4" s="1"/>
  <c r="S110" i="4"/>
  <c r="R110" i="4"/>
  <c r="E110" i="4"/>
  <c r="T110" i="4" s="1"/>
  <c r="S109" i="4"/>
  <c r="R109" i="4"/>
  <c r="E109" i="4"/>
  <c r="U109" i="4" s="1"/>
  <c r="U108" i="4"/>
  <c r="S108" i="4"/>
  <c r="R108" i="4"/>
  <c r="E108" i="4"/>
  <c r="T108" i="4" s="1"/>
  <c r="S107" i="4"/>
  <c r="R107" i="4"/>
  <c r="E107" i="4"/>
  <c r="S106" i="4"/>
  <c r="R106" i="4"/>
  <c r="E106" i="4"/>
  <c r="U106" i="4" s="1"/>
  <c r="S105" i="4"/>
  <c r="R105" i="4"/>
  <c r="E105" i="4"/>
  <c r="U105" i="4" s="1"/>
  <c r="S104" i="4"/>
  <c r="R104" i="4"/>
  <c r="E104" i="4"/>
  <c r="S103" i="4"/>
  <c r="R103" i="4"/>
  <c r="E103" i="4"/>
  <c r="T103" i="4" s="1"/>
  <c r="S102" i="4"/>
  <c r="R102" i="4"/>
  <c r="E102" i="4"/>
  <c r="U102" i="4" s="1"/>
  <c r="S101" i="4"/>
  <c r="R101" i="4"/>
  <c r="E101" i="4"/>
  <c r="U101" i="4" s="1"/>
  <c r="S100" i="4"/>
  <c r="R100" i="4"/>
  <c r="E100" i="4"/>
  <c r="U100" i="4" s="1"/>
  <c r="S99" i="4"/>
  <c r="R99" i="4"/>
  <c r="E99" i="4"/>
  <c r="S98" i="4"/>
  <c r="R98" i="4"/>
  <c r="E98" i="4"/>
  <c r="M97" i="4"/>
  <c r="M114" i="4" s="1"/>
  <c r="S114" i="4" s="1"/>
  <c r="L97" i="4"/>
  <c r="R97" i="4" s="1"/>
  <c r="K97" i="4"/>
  <c r="K114" i="4" s="1"/>
  <c r="J97" i="4"/>
  <c r="J114" i="4" s="1"/>
  <c r="I97" i="4"/>
  <c r="I114" i="4" s="1"/>
  <c r="H97" i="4"/>
  <c r="H114" i="4" s="1"/>
  <c r="G97" i="4"/>
  <c r="G114" i="4" s="1"/>
  <c r="F97" i="4"/>
  <c r="F114" i="4" s="1"/>
  <c r="D97" i="4"/>
  <c r="D114" i="4" s="1"/>
  <c r="C97" i="4"/>
  <c r="C114" i="4" s="1"/>
  <c r="B97" i="4"/>
  <c r="B114" i="4" s="1"/>
  <c r="S115" i="5"/>
  <c r="O115" i="5"/>
  <c r="N115" i="5"/>
  <c r="M115" i="5"/>
  <c r="L115" i="5"/>
  <c r="R115" i="5" s="1"/>
  <c r="K115" i="5"/>
  <c r="J115" i="5"/>
  <c r="I115" i="5"/>
  <c r="H115" i="5"/>
  <c r="G115" i="5"/>
  <c r="F115" i="5"/>
  <c r="D115" i="5"/>
  <c r="C115" i="5"/>
  <c r="B115" i="5"/>
  <c r="O114" i="5"/>
  <c r="N114" i="5"/>
  <c r="U113" i="5"/>
  <c r="T113" i="5"/>
  <c r="S113" i="5"/>
  <c r="R113" i="5"/>
  <c r="S112" i="5"/>
  <c r="R112" i="5"/>
  <c r="E112" i="5"/>
  <c r="U112" i="5" s="1"/>
  <c r="S111" i="5"/>
  <c r="R111" i="5"/>
  <c r="E111" i="5"/>
  <c r="U111" i="5" s="1"/>
  <c r="S110" i="5"/>
  <c r="R110" i="5"/>
  <c r="E110" i="5"/>
  <c r="S109" i="5"/>
  <c r="R109" i="5"/>
  <c r="E109" i="5"/>
  <c r="T109" i="5" s="1"/>
  <c r="S108" i="5"/>
  <c r="R108" i="5"/>
  <c r="E108" i="5"/>
  <c r="U108" i="5" s="1"/>
  <c r="S107" i="5"/>
  <c r="R107" i="5"/>
  <c r="E107" i="5"/>
  <c r="S106" i="5"/>
  <c r="R106" i="5"/>
  <c r="E106" i="5"/>
  <c r="U106" i="5" s="1"/>
  <c r="S105" i="5"/>
  <c r="R105" i="5"/>
  <c r="E105" i="5"/>
  <c r="U105" i="5" s="1"/>
  <c r="S104" i="5"/>
  <c r="R104" i="5"/>
  <c r="E104" i="5"/>
  <c r="U104" i="5" s="1"/>
  <c r="S103" i="5"/>
  <c r="R103" i="5"/>
  <c r="E103" i="5"/>
  <c r="U103" i="5" s="1"/>
  <c r="S102" i="5"/>
  <c r="R102" i="5"/>
  <c r="E102" i="5"/>
  <c r="S101" i="5"/>
  <c r="R101" i="5"/>
  <c r="E101" i="5"/>
  <c r="S100" i="5"/>
  <c r="R100" i="5"/>
  <c r="E100" i="5"/>
  <c r="U100" i="5" s="1"/>
  <c r="S99" i="5"/>
  <c r="R99" i="5"/>
  <c r="E99" i="5"/>
  <c r="S98" i="5"/>
  <c r="R98" i="5"/>
  <c r="E98" i="5"/>
  <c r="U98" i="5" s="1"/>
  <c r="R97" i="5"/>
  <c r="M97" i="5"/>
  <c r="L97" i="5"/>
  <c r="L114" i="5" s="1"/>
  <c r="R114" i="5" s="1"/>
  <c r="K97" i="5"/>
  <c r="K114" i="5" s="1"/>
  <c r="J97" i="5"/>
  <c r="J114" i="5" s="1"/>
  <c r="I97" i="5"/>
  <c r="I114" i="5" s="1"/>
  <c r="H97" i="5"/>
  <c r="H114" i="5" s="1"/>
  <c r="G97" i="5"/>
  <c r="G114" i="5" s="1"/>
  <c r="F97" i="5"/>
  <c r="F114" i="5" s="1"/>
  <c r="D97" i="5"/>
  <c r="D114" i="5" s="1"/>
  <c r="C97" i="5"/>
  <c r="C114" i="5" s="1"/>
  <c r="B97" i="5"/>
  <c r="B114" i="5" s="1"/>
  <c r="O115" i="6"/>
  <c r="N115" i="6"/>
  <c r="M115" i="6"/>
  <c r="S115" i="6" s="1"/>
  <c r="L115" i="6"/>
  <c r="R115" i="6" s="1"/>
  <c r="K115" i="6"/>
  <c r="J115" i="6"/>
  <c r="I115" i="6"/>
  <c r="H115" i="6"/>
  <c r="G115" i="6"/>
  <c r="F115" i="6"/>
  <c r="D115" i="6"/>
  <c r="C115" i="6"/>
  <c r="B115" i="6"/>
  <c r="O114" i="6"/>
  <c r="N114" i="6"/>
  <c r="U113" i="6"/>
  <c r="T113" i="6"/>
  <c r="S113" i="6"/>
  <c r="R113" i="6"/>
  <c r="S112" i="6"/>
  <c r="R112" i="6"/>
  <c r="E112" i="6"/>
  <c r="T112" i="6" s="1"/>
  <c r="S111" i="6"/>
  <c r="R111" i="6"/>
  <c r="E111" i="6"/>
  <c r="U111" i="6" s="1"/>
  <c r="S110" i="6"/>
  <c r="R110" i="6"/>
  <c r="E110" i="6"/>
  <c r="S109" i="6"/>
  <c r="R109" i="6"/>
  <c r="E109" i="6"/>
  <c r="U109" i="6" s="1"/>
  <c r="S108" i="6"/>
  <c r="R108" i="6"/>
  <c r="E108" i="6"/>
  <c r="U108" i="6" s="1"/>
  <c r="S107" i="6"/>
  <c r="R107" i="6"/>
  <c r="E107" i="6"/>
  <c r="U107" i="6" s="1"/>
  <c r="S106" i="6"/>
  <c r="R106" i="6"/>
  <c r="E106" i="6"/>
  <c r="T106" i="6" s="1"/>
  <c r="S105" i="6"/>
  <c r="R105" i="6"/>
  <c r="E105" i="6"/>
  <c r="U104" i="6"/>
  <c r="S104" i="6"/>
  <c r="R104" i="6"/>
  <c r="E104" i="6"/>
  <c r="T104" i="6" s="1"/>
  <c r="S103" i="6"/>
  <c r="R103" i="6"/>
  <c r="E103" i="6"/>
  <c r="U103" i="6" s="1"/>
  <c r="S102" i="6"/>
  <c r="R102" i="6"/>
  <c r="E102" i="6"/>
  <c r="S101" i="6"/>
  <c r="R101" i="6"/>
  <c r="E101" i="6"/>
  <c r="U101" i="6" s="1"/>
  <c r="S100" i="6"/>
  <c r="R100" i="6"/>
  <c r="E100" i="6"/>
  <c r="U100" i="6" s="1"/>
  <c r="S99" i="6"/>
  <c r="R99" i="6"/>
  <c r="E99" i="6"/>
  <c r="U99" i="6" s="1"/>
  <c r="S98" i="6"/>
  <c r="R98" i="6"/>
  <c r="E98" i="6"/>
  <c r="T98" i="6" s="1"/>
  <c r="M97" i="6"/>
  <c r="L97" i="6"/>
  <c r="L114" i="6" s="1"/>
  <c r="R114" i="6" s="1"/>
  <c r="K97" i="6"/>
  <c r="K114" i="6" s="1"/>
  <c r="J97" i="6"/>
  <c r="J114" i="6" s="1"/>
  <c r="I97" i="6"/>
  <c r="I114" i="6" s="1"/>
  <c r="H97" i="6"/>
  <c r="H114" i="6" s="1"/>
  <c r="G97" i="6"/>
  <c r="G114" i="6" s="1"/>
  <c r="F97" i="6"/>
  <c r="F114" i="6" s="1"/>
  <c r="D97" i="6"/>
  <c r="D114" i="6" s="1"/>
  <c r="C97" i="6"/>
  <c r="C114" i="6" s="1"/>
  <c r="B97" i="6"/>
  <c r="B114" i="6" s="1"/>
  <c r="O115" i="7"/>
  <c r="N115" i="7"/>
  <c r="M115" i="7"/>
  <c r="S115" i="7" s="1"/>
  <c r="L115" i="7"/>
  <c r="R115" i="7" s="1"/>
  <c r="K115" i="7"/>
  <c r="J115" i="7"/>
  <c r="I115" i="7"/>
  <c r="H115" i="7"/>
  <c r="G115" i="7"/>
  <c r="F115" i="7"/>
  <c r="D115" i="7"/>
  <c r="C115" i="7"/>
  <c r="B115" i="7"/>
  <c r="O114" i="7"/>
  <c r="N114" i="7"/>
  <c r="U113" i="7"/>
  <c r="T113" i="7"/>
  <c r="S113" i="7"/>
  <c r="R113" i="7"/>
  <c r="S112" i="7"/>
  <c r="R112" i="7"/>
  <c r="E112" i="7"/>
  <c r="U112" i="7" s="1"/>
  <c r="S111" i="7"/>
  <c r="R111" i="7"/>
  <c r="E111" i="7"/>
  <c r="U111" i="7" s="1"/>
  <c r="S110" i="7"/>
  <c r="R110" i="7"/>
  <c r="E110" i="7"/>
  <c r="U110" i="7" s="1"/>
  <c r="S109" i="7"/>
  <c r="R109" i="7"/>
  <c r="E109" i="7"/>
  <c r="U109" i="7" s="1"/>
  <c r="S108" i="7"/>
  <c r="R108" i="7"/>
  <c r="E108" i="7"/>
  <c r="S107" i="7"/>
  <c r="R107" i="7"/>
  <c r="E107" i="7"/>
  <c r="T107" i="7" s="1"/>
  <c r="S106" i="7"/>
  <c r="R106" i="7"/>
  <c r="E106" i="7"/>
  <c r="U106" i="7" s="1"/>
  <c r="S105" i="7"/>
  <c r="R105" i="7"/>
  <c r="E105" i="7"/>
  <c r="S104" i="7"/>
  <c r="R104" i="7"/>
  <c r="E104" i="7"/>
  <c r="U104" i="7" s="1"/>
  <c r="S103" i="7"/>
  <c r="R103" i="7"/>
  <c r="E103" i="7"/>
  <c r="U103" i="7" s="1"/>
  <c r="S102" i="7"/>
  <c r="R102" i="7"/>
  <c r="E102" i="7"/>
  <c r="U102" i="7" s="1"/>
  <c r="U101" i="7"/>
  <c r="S101" i="7"/>
  <c r="R101" i="7"/>
  <c r="E101" i="7"/>
  <c r="T101" i="7" s="1"/>
  <c r="S100" i="7"/>
  <c r="R100" i="7"/>
  <c r="E100" i="7"/>
  <c r="S99" i="7"/>
  <c r="R99" i="7"/>
  <c r="E99" i="7"/>
  <c r="T99" i="7" s="1"/>
  <c r="S98" i="7"/>
  <c r="R98" i="7"/>
  <c r="E98" i="7"/>
  <c r="M97" i="7"/>
  <c r="S97" i="7" s="1"/>
  <c r="L97" i="7"/>
  <c r="K97" i="7"/>
  <c r="K114" i="7" s="1"/>
  <c r="J97" i="7"/>
  <c r="J114" i="7" s="1"/>
  <c r="I97" i="7"/>
  <c r="I114" i="7" s="1"/>
  <c r="H97" i="7"/>
  <c r="H114" i="7" s="1"/>
  <c r="G97" i="7"/>
  <c r="G114" i="7" s="1"/>
  <c r="F97" i="7"/>
  <c r="F114" i="7" s="1"/>
  <c r="D97" i="7"/>
  <c r="D114" i="7" s="1"/>
  <c r="C97" i="7"/>
  <c r="C114" i="7" s="1"/>
  <c r="B97" i="7"/>
  <c r="B114" i="7" s="1"/>
  <c r="O115" i="8"/>
  <c r="N115" i="8"/>
  <c r="M115" i="8"/>
  <c r="S115" i="8" s="1"/>
  <c r="L115" i="8"/>
  <c r="R115" i="8" s="1"/>
  <c r="K115" i="8"/>
  <c r="J115" i="8"/>
  <c r="I115" i="8"/>
  <c r="H115" i="8"/>
  <c r="G115" i="8"/>
  <c r="F115" i="8"/>
  <c r="D115" i="8"/>
  <c r="C115" i="8"/>
  <c r="B115" i="8"/>
  <c r="O114" i="8"/>
  <c r="N114" i="8"/>
  <c r="M114" i="8"/>
  <c r="S114" i="8" s="1"/>
  <c r="U113" i="8"/>
  <c r="T113" i="8"/>
  <c r="S113" i="8"/>
  <c r="R113" i="8"/>
  <c r="S112" i="8"/>
  <c r="R112" i="8"/>
  <c r="E112" i="8"/>
  <c r="T112" i="8" s="1"/>
  <c r="S111" i="8"/>
  <c r="R111" i="8"/>
  <c r="E111" i="8"/>
  <c r="S110" i="8"/>
  <c r="R110" i="8"/>
  <c r="E110" i="8"/>
  <c r="T110" i="8" s="1"/>
  <c r="S109" i="8"/>
  <c r="R109" i="8"/>
  <c r="E109" i="8"/>
  <c r="S108" i="8"/>
  <c r="R108" i="8"/>
  <c r="E108" i="8"/>
  <c r="S107" i="8"/>
  <c r="R107" i="8"/>
  <c r="E107" i="8"/>
  <c r="S106" i="8"/>
  <c r="R106" i="8"/>
  <c r="E106" i="8"/>
  <c r="U106" i="8" s="1"/>
  <c r="S105" i="8"/>
  <c r="R105" i="8"/>
  <c r="E105" i="8"/>
  <c r="U105" i="8" s="1"/>
  <c r="U104" i="8"/>
  <c r="T104" i="8"/>
  <c r="S104" i="8"/>
  <c r="R104" i="8"/>
  <c r="E104" i="8"/>
  <c r="S103" i="8"/>
  <c r="R103" i="8"/>
  <c r="E103" i="8"/>
  <c r="U102" i="8"/>
  <c r="S102" i="8"/>
  <c r="R102" i="8"/>
  <c r="E102" i="8"/>
  <c r="T102" i="8" s="1"/>
  <c r="S101" i="8"/>
  <c r="R101" i="8"/>
  <c r="E101" i="8"/>
  <c r="S100" i="8"/>
  <c r="R100" i="8"/>
  <c r="E100" i="8"/>
  <c r="S99" i="8"/>
  <c r="R99" i="8"/>
  <c r="E99" i="8"/>
  <c r="S98" i="8"/>
  <c r="R98" i="8"/>
  <c r="E98" i="8"/>
  <c r="U98" i="8" s="1"/>
  <c r="M97" i="8"/>
  <c r="S97" i="8" s="1"/>
  <c r="L97" i="8"/>
  <c r="R97" i="8" s="1"/>
  <c r="K97" i="8"/>
  <c r="K114" i="8" s="1"/>
  <c r="J97" i="8"/>
  <c r="J114" i="8" s="1"/>
  <c r="I97" i="8"/>
  <c r="I114" i="8" s="1"/>
  <c r="H97" i="8"/>
  <c r="H114" i="8" s="1"/>
  <c r="G97" i="8"/>
  <c r="G114" i="8" s="1"/>
  <c r="F97" i="8"/>
  <c r="F114" i="8" s="1"/>
  <c r="D97" i="8"/>
  <c r="D114" i="8" s="1"/>
  <c r="C97" i="8"/>
  <c r="C114" i="8" s="1"/>
  <c r="B97" i="8"/>
  <c r="B114" i="8" s="1"/>
  <c r="S115" i="9"/>
  <c r="O115" i="9"/>
  <c r="N115" i="9"/>
  <c r="M115" i="9"/>
  <c r="L115" i="9"/>
  <c r="R115" i="9" s="1"/>
  <c r="K115" i="9"/>
  <c r="J115" i="9"/>
  <c r="I115" i="9"/>
  <c r="H115" i="9"/>
  <c r="G115" i="9"/>
  <c r="F115" i="9"/>
  <c r="D115" i="9"/>
  <c r="C115" i="9"/>
  <c r="B115" i="9"/>
  <c r="O114" i="9"/>
  <c r="N114" i="9"/>
  <c r="U113" i="9"/>
  <c r="T113" i="9"/>
  <c r="S113" i="9"/>
  <c r="R113" i="9"/>
  <c r="S112" i="9"/>
  <c r="R112" i="9"/>
  <c r="E112" i="9"/>
  <c r="U112" i="9" s="1"/>
  <c r="S111" i="9"/>
  <c r="R111" i="9"/>
  <c r="E111" i="9"/>
  <c r="S110" i="9"/>
  <c r="R110" i="9"/>
  <c r="E110" i="9"/>
  <c r="U110" i="9" s="1"/>
  <c r="S109" i="9"/>
  <c r="R109" i="9"/>
  <c r="E109" i="9"/>
  <c r="U109" i="9" s="1"/>
  <c r="S108" i="9"/>
  <c r="R108" i="9"/>
  <c r="E108" i="9"/>
  <c r="U108" i="9" s="1"/>
  <c r="S107" i="9"/>
  <c r="R107" i="9"/>
  <c r="E107" i="9"/>
  <c r="U107" i="9" s="1"/>
  <c r="S106" i="9"/>
  <c r="R106" i="9"/>
  <c r="E106" i="9"/>
  <c r="S105" i="9"/>
  <c r="R105" i="9"/>
  <c r="E105" i="9"/>
  <c r="T105" i="9" s="1"/>
  <c r="U104" i="9"/>
  <c r="T104" i="9"/>
  <c r="S104" i="9"/>
  <c r="R104" i="9"/>
  <c r="E104" i="9"/>
  <c r="S103" i="9"/>
  <c r="R103" i="9"/>
  <c r="E103" i="9"/>
  <c r="U102" i="9"/>
  <c r="T102" i="9"/>
  <c r="S102" i="9"/>
  <c r="R102" i="9"/>
  <c r="E102" i="9"/>
  <c r="S101" i="9"/>
  <c r="R101" i="9"/>
  <c r="E101" i="9"/>
  <c r="U101" i="9" s="1"/>
  <c r="S100" i="9"/>
  <c r="R100" i="9"/>
  <c r="E100" i="9"/>
  <c r="U100" i="9" s="1"/>
  <c r="S99" i="9"/>
  <c r="R99" i="9"/>
  <c r="E99" i="9"/>
  <c r="T99" i="9" s="1"/>
  <c r="S98" i="9"/>
  <c r="R98" i="9"/>
  <c r="E98" i="9"/>
  <c r="M97" i="9"/>
  <c r="M114" i="9" s="1"/>
  <c r="S114" i="9" s="1"/>
  <c r="L97" i="9"/>
  <c r="L114" i="9" s="1"/>
  <c r="R114" i="9" s="1"/>
  <c r="K97" i="9"/>
  <c r="K114" i="9" s="1"/>
  <c r="J97" i="9"/>
  <c r="J114" i="9" s="1"/>
  <c r="I97" i="9"/>
  <c r="I114" i="9" s="1"/>
  <c r="H97" i="9"/>
  <c r="H114" i="9" s="1"/>
  <c r="G97" i="9"/>
  <c r="G114" i="9" s="1"/>
  <c r="F97" i="9"/>
  <c r="F114" i="9" s="1"/>
  <c r="D97" i="9"/>
  <c r="D114" i="9" s="1"/>
  <c r="C97" i="9"/>
  <c r="C114" i="9" s="1"/>
  <c r="B97" i="9"/>
  <c r="B114" i="9" s="1"/>
  <c r="O115" i="10"/>
  <c r="N115" i="10"/>
  <c r="M115" i="10"/>
  <c r="S115" i="10" s="1"/>
  <c r="L115" i="10"/>
  <c r="R115" i="10" s="1"/>
  <c r="K115" i="10"/>
  <c r="J115" i="10"/>
  <c r="I115" i="10"/>
  <c r="H115" i="10"/>
  <c r="G115" i="10"/>
  <c r="F115" i="10"/>
  <c r="D115" i="10"/>
  <c r="C115" i="10"/>
  <c r="B115" i="10"/>
  <c r="O114" i="10"/>
  <c r="N114" i="10"/>
  <c r="B114" i="10"/>
  <c r="U113" i="10"/>
  <c r="T113" i="10"/>
  <c r="S113" i="10"/>
  <c r="R113" i="10"/>
  <c r="S112" i="10"/>
  <c r="R112" i="10"/>
  <c r="E112" i="10"/>
  <c r="U112" i="10" s="1"/>
  <c r="T111" i="10"/>
  <c r="S111" i="10"/>
  <c r="R111" i="10"/>
  <c r="E111" i="10"/>
  <c r="U111" i="10" s="1"/>
  <c r="S110" i="10"/>
  <c r="R110" i="10"/>
  <c r="E110" i="10"/>
  <c r="S109" i="10"/>
  <c r="R109" i="10"/>
  <c r="E109" i="10"/>
  <c r="S108" i="10"/>
  <c r="R108" i="10"/>
  <c r="E108" i="10"/>
  <c r="T108" i="10" s="1"/>
  <c r="S107" i="10"/>
  <c r="R107" i="10"/>
  <c r="E107" i="10"/>
  <c r="T107" i="10" s="1"/>
  <c r="S106" i="10"/>
  <c r="R106" i="10"/>
  <c r="E106" i="10"/>
  <c r="S105" i="10"/>
  <c r="R105" i="10"/>
  <c r="E105" i="10"/>
  <c r="T105" i="10" s="1"/>
  <c r="S104" i="10"/>
  <c r="R104" i="10"/>
  <c r="E104" i="10"/>
  <c r="U104" i="10" s="1"/>
  <c r="S103" i="10"/>
  <c r="R103" i="10"/>
  <c r="E103" i="10"/>
  <c r="U103" i="10" s="1"/>
  <c r="S102" i="10"/>
  <c r="R102" i="10"/>
  <c r="E102" i="10"/>
  <c r="S101" i="10"/>
  <c r="R101" i="10"/>
  <c r="E101" i="10"/>
  <c r="S100" i="10"/>
  <c r="R100" i="10"/>
  <c r="E100" i="10"/>
  <c r="T100" i="10" s="1"/>
  <c r="U99" i="10"/>
  <c r="S99" i="10"/>
  <c r="R99" i="10"/>
  <c r="E99" i="10"/>
  <c r="T99" i="10" s="1"/>
  <c r="S98" i="10"/>
  <c r="R98" i="10"/>
  <c r="E98" i="10"/>
  <c r="M97" i="10"/>
  <c r="S97" i="10" s="1"/>
  <c r="L97" i="10"/>
  <c r="L114" i="10" s="1"/>
  <c r="R114" i="10" s="1"/>
  <c r="K97" i="10"/>
  <c r="K114" i="10" s="1"/>
  <c r="J97" i="10"/>
  <c r="J114" i="10" s="1"/>
  <c r="I97" i="10"/>
  <c r="I114" i="10" s="1"/>
  <c r="H97" i="10"/>
  <c r="H114" i="10" s="1"/>
  <c r="G97" i="10"/>
  <c r="G114" i="10" s="1"/>
  <c r="F97" i="10"/>
  <c r="F114" i="10" s="1"/>
  <c r="D97" i="10"/>
  <c r="D114" i="10" s="1"/>
  <c r="C97" i="10"/>
  <c r="C114" i="10" s="1"/>
  <c r="B97" i="10"/>
  <c r="O115" i="11"/>
  <c r="N115" i="11"/>
  <c r="M115" i="11"/>
  <c r="S115" i="11" s="1"/>
  <c r="L115" i="11"/>
  <c r="R115" i="11" s="1"/>
  <c r="K115" i="11"/>
  <c r="J115" i="11"/>
  <c r="I115" i="11"/>
  <c r="H115" i="11"/>
  <c r="G115" i="11"/>
  <c r="F115" i="11"/>
  <c r="D115" i="11"/>
  <c r="C115" i="11"/>
  <c r="B115" i="11"/>
  <c r="O114" i="11"/>
  <c r="N114" i="11"/>
  <c r="U113" i="11"/>
  <c r="T113" i="11"/>
  <c r="S113" i="11"/>
  <c r="R113" i="11"/>
  <c r="S112" i="11"/>
  <c r="R112" i="11"/>
  <c r="E112" i="11"/>
  <c r="S111" i="11"/>
  <c r="R111" i="11"/>
  <c r="E111" i="11"/>
  <c r="T111" i="11" s="1"/>
  <c r="U110" i="11"/>
  <c r="S110" i="11"/>
  <c r="R110" i="11"/>
  <c r="E110" i="11"/>
  <c r="T110" i="11" s="1"/>
  <c r="S109" i="11"/>
  <c r="R109" i="11"/>
  <c r="E109" i="11"/>
  <c r="U108" i="11"/>
  <c r="S108" i="11"/>
  <c r="R108" i="11"/>
  <c r="E108" i="11"/>
  <c r="T108" i="11" s="1"/>
  <c r="S107" i="11"/>
  <c r="R107" i="11"/>
  <c r="E107" i="11"/>
  <c r="S106" i="11"/>
  <c r="R106" i="11"/>
  <c r="E106" i="11"/>
  <c r="U106" i="11" s="1"/>
  <c r="S105" i="11"/>
  <c r="R105" i="11"/>
  <c r="E105" i="11"/>
  <c r="T105" i="11" s="1"/>
  <c r="S104" i="11"/>
  <c r="R104" i="11"/>
  <c r="E104" i="11"/>
  <c r="S103" i="11"/>
  <c r="R103" i="11"/>
  <c r="E103" i="11"/>
  <c r="T103" i="11" s="1"/>
  <c r="S102" i="11"/>
  <c r="R102" i="11"/>
  <c r="E102" i="11"/>
  <c r="U102" i="11" s="1"/>
  <c r="S101" i="11"/>
  <c r="R101" i="11"/>
  <c r="E101" i="11"/>
  <c r="T100" i="11"/>
  <c r="S100" i="11"/>
  <c r="R100" i="11"/>
  <c r="E100" i="11"/>
  <c r="U100" i="11" s="1"/>
  <c r="S99" i="11"/>
  <c r="R99" i="11"/>
  <c r="E99" i="11"/>
  <c r="S98" i="11"/>
  <c r="R98" i="11"/>
  <c r="E98" i="11"/>
  <c r="U98" i="11" s="1"/>
  <c r="M97" i="11"/>
  <c r="M114" i="11" s="1"/>
  <c r="S114" i="11" s="1"/>
  <c r="L97" i="11"/>
  <c r="R97" i="11" s="1"/>
  <c r="K97" i="11"/>
  <c r="K114" i="11" s="1"/>
  <c r="J97" i="11"/>
  <c r="J114" i="11" s="1"/>
  <c r="I97" i="11"/>
  <c r="I114" i="11" s="1"/>
  <c r="H97" i="11"/>
  <c r="H114" i="11" s="1"/>
  <c r="G97" i="11"/>
  <c r="G114" i="11" s="1"/>
  <c r="F97" i="11"/>
  <c r="F114" i="11" s="1"/>
  <c r="D97" i="11"/>
  <c r="D114" i="11" s="1"/>
  <c r="C97" i="11"/>
  <c r="C114" i="11" s="1"/>
  <c r="B97" i="11"/>
  <c r="B114" i="11" s="1"/>
  <c r="S115" i="12"/>
  <c r="O115" i="12"/>
  <c r="N115" i="12"/>
  <c r="M115" i="12"/>
  <c r="L115" i="12"/>
  <c r="R115" i="12" s="1"/>
  <c r="K115" i="12"/>
  <c r="J115" i="12"/>
  <c r="I115" i="12"/>
  <c r="H115" i="12"/>
  <c r="G115" i="12"/>
  <c r="F115" i="12"/>
  <c r="D115" i="12"/>
  <c r="C115" i="12"/>
  <c r="B115" i="12"/>
  <c r="O114" i="12"/>
  <c r="N114" i="12"/>
  <c r="U113" i="12"/>
  <c r="T113" i="12"/>
  <c r="S113" i="12"/>
  <c r="R113" i="12"/>
  <c r="S112" i="12"/>
  <c r="R112" i="12"/>
  <c r="E112" i="12"/>
  <c r="S111" i="12"/>
  <c r="R111" i="12"/>
  <c r="E111" i="12"/>
  <c r="U111" i="12" s="1"/>
  <c r="S110" i="12"/>
  <c r="R110" i="12"/>
  <c r="E110" i="12"/>
  <c r="S109" i="12"/>
  <c r="R109" i="12"/>
  <c r="E109" i="12"/>
  <c r="U109" i="12" s="1"/>
  <c r="S108" i="12"/>
  <c r="R108" i="12"/>
  <c r="E108" i="12"/>
  <c r="T108" i="12" s="1"/>
  <c r="S107" i="12"/>
  <c r="R107" i="12"/>
  <c r="E107" i="12"/>
  <c r="S106" i="12"/>
  <c r="R106" i="12"/>
  <c r="E106" i="12"/>
  <c r="T106" i="12" s="1"/>
  <c r="U105" i="12"/>
  <c r="S105" i="12"/>
  <c r="R105" i="12"/>
  <c r="E105" i="12"/>
  <c r="T105" i="12" s="1"/>
  <c r="S104" i="12"/>
  <c r="R104" i="12"/>
  <c r="E104" i="12"/>
  <c r="U103" i="12"/>
  <c r="S103" i="12"/>
  <c r="R103" i="12"/>
  <c r="E103" i="12"/>
  <c r="T103" i="12" s="1"/>
  <c r="S102" i="12"/>
  <c r="R102" i="12"/>
  <c r="E102" i="12"/>
  <c r="S101" i="12"/>
  <c r="R101" i="12"/>
  <c r="E101" i="12"/>
  <c r="U101" i="12" s="1"/>
  <c r="S100" i="12"/>
  <c r="R100" i="12"/>
  <c r="E100" i="12"/>
  <c r="T100" i="12" s="1"/>
  <c r="S99" i="12"/>
  <c r="R99" i="12"/>
  <c r="E99" i="12"/>
  <c r="S98" i="12"/>
  <c r="R98" i="12"/>
  <c r="E98" i="12"/>
  <c r="T98" i="12" s="1"/>
  <c r="M97" i="12"/>
  <c r="M114" i="12" s="1"/>
  <c r="S114" i="12" s="1"/>
  <c r="L97" i="12"/>
  <c r="L114" i="12" s="1"/>
  <c r="R114" i="12" s="1"/>
  <c r="K97" i="12"/>
  <c r="K114" i="12" s="1"/>
  <c r="J97" i="12"/>
  <c r="J114" i="12" s="1"/>
  <c r="I97" i="12"/>
  <c r="I114" i="12" s="1"/>
  <c r="H97" i="12"/>
  <c r="H114" i="12" s="1"/>
  <c r="G97" i="12"/>
  <c r="G114" i="12" s="1"/>
  <c r="F97" i="12"/>
  <c r="F114" i="12" s="1"/>
  <c r="D97" i="12"/>
  <c r="D114" i="12" s="1"/>
  <c r="C97" i="12"/>
  <c r="C114" i="12" s="1"/>
  <c r="B97" i="12"/>
  <c r="B114" i="12" s="1"/>
  <c r="O115" i="13"/>
  <c r="N115" i="13"/>
  <c r="M115" i="13"/>
  <c r="S115" i="13" s="1"/>
  <c r="L115" i="13"/>
  <c r="R115" i="13" s="1"/>
  <c r="K115" i="13"/>
  <c r="J115" i="13"/>
  <c r="I115" i="13"/>
  <c r="H115" i="13"/>
  <c r="G115" i="13"/>
  <c r="F115" i="13"/>
  <c r="D115" i="13"/>
  <c r="C115" i="13"/>
  <c r="B115" i="13"/>
  <c r="O114" i="13"/>
  <c r="N114" i="13"/>
  <c r="H114" i="13"/>
  <c r="U113" i="13"/>
  <c r="T113" i="13"/>
  <c r="S113" i="13"/>
  <c r="R113" i="13"/>
  <c r="S112" i="13"/>
  <c r="R112" i="13"/>
  <c r="E112" i="13"/>
  <c r="U112" i="13" s="1"/>
  <c r="S111" i="13"/>
  <c r="R111" i="13"/>
  <c r="E111" i="13"/>
  <c r="T111" i="13" s="1"/>
  <c r="S110" i="13"/>
  <c r="R110" i="13"/>
  <c r="E110" i="13"/>
  <c r="U109" i="13"/>
  <c r="S109" i="13"/>
  <c r="R109" i="13"/>
  <c r="E109" i="13"/>
  <c r="T109" i="13" s="1"/>
  <c r="S108" i="13"/>
  <c r="R108" i="13"/>
  <c r="E108" i="13"/>
  <c r="U108" i="13" s="1"/>
  <c r="S107" i="13"/>
  <c r="R107" i="13"/>
  <c r="E107" i="13"/>
  <c r="S106" i="13"/>
  <c r="R106" i="13"/>
  <c r="E106" i="13"/>
  <c r="U106" i="13" s="1"/>
  <c r="S105" i="13"/>
  <c r="R105" i="13"/>
  <c r="E105" i="13"/>
  <c r="S104" i="13"/>
  <c r="R104" i="13"/>
  <c r="E104" i="13"/>
  <c r="U104" i="13" s="1"/>
  <c r="S103" i="13"/>
  <c r="R103" i="13"/>
  <c r="E103" i="13"/>
  <c r="U103" i="13" s="1"/>
  <c r="S102" i="13"/>
  <c r="R102" i="13"/>
  <c r="E102" i="13"/>
  <c r="S101" i="13"/>
  <c r="R101" i="13"/>
  <c r="E101" i="13"/>
  <c r="T100" i="13"/>
  <c r="S100" i="13"/>
  <c r="R100" i="13"/>
  <c r="E100" i="13"/>
  <c r="U100" i="13" s="1"/>
  <c r="S99" i="13"/>
  <c r="R99" i="13"/>
  <c r="E99" i="13"/>
  <c r="S98" i="13"/>
  <c r="R98" i="13"/>
  <c r="E98" i="13"/>
  <c r="U98" i="13" s="1"/>
  <c r="M97" i="13"/>
  <c r="M114" i="13" s="1"/>
  <c r="S114" i="13" s="1"/>
  <c r="L97" i="13"/>
  <c r="K97" i="13"/>
  <c r="K114" i="13" s="1"/>
  <c r="J97" i="13"/>
  <c r="J114" i="13" s="1"/>
  <c r="I97" i="13"/>
  <c r="I114" i="13" s="1"/>
  <c r="H97" i="13"/>
  <c r="G97" i="13"/>
  <c r="G114" i="13" s="1"/>
  <c r="F97" i="13"/>
  <c r="F114" i="13" s="1"/>
  <c r="D97" i="13"/>
  <c r="D114" i="13" s="1"/>
  <c r="C97" i="13"/>
  <c r="C114" i="13" s="1"/>
  <c r="B97" i="13"/>
  <c r="B114" i="13" s="1"/>
  <c r="O115" i="14"/>
  <c r="N115" i="14"/>
  <c r="M115" i="14"/>
  <c r="S115" i="14" s="1"/>
  <c r="L115" i="14"/>
  <c r="R115" i="14" s="1"/>
  <c r="K115" i="14"/>
  <c r="J115" i="14"/>
  <c r="I115" i="14"/>
  <c r="H115" i="14"/>
  <c r="G115" i="14"/>
  <c r="F115" i="14"/>
  <c r="D115" i="14"/>
  <c r="C115" i="14"/>
  <c r="B115" i="14"/>
  <c r="O114" i="14"/>
  <c r="N114" i="14"/>
  <c r="M114" i="14"/>
  <c r="S114" i="14" s="1"/>
  <c r="U113" i="14"/>
  <c r="T113" i="14"/>
  <c r="S113" i="14"/>
  <c r="R113" i="14"/>
  <c r="S112" i="14"/>
  <c r="R112" i="14"/>
  <c r="E112" i="14"/>
  <c r="U112" i="14" s="1"/>
  <c r="S111" i="14"/>
  <c r="R111" i="14"/>
  <c r="E111" i="14"/>
  <c r="U111" i="14" s="1"/>
  <c r="S110" i="14"/>
  <c r="R110" i="14"/>
  <c r="E110" i="14"/>
  <c r="T110" i="14" s="1"/>
  <c r="S109" i="14"/>
  <c r="R109" i="14"/>
  <c r="E109" i="14"/>
  <c r="U109" i="14" s="1"/>
  <c r="S108" i="14"/>
  <c r="R108" i="14"/>
  <c r="E108" i="14"/>
  <c r="U108" i="14" s="1"/>
  <c r="S107" i="14"/>
  <c r="R107" i="14"/>
  <c r="E107" i="14"/>
  <c r="U107" i="14" s="1"/>
  <c r="S106" i="14"/>
  <c r="R106" i="14"/>
  <c r="E106" i="14"/>
  <c r="S105" i="14"/>
  <c r="R105" i="14"/>
  <c r="E105" i="14"/>
  <c r="T105" i="14" s="1"/>
  <c r="U104" i="14"/>
  <c r="T104" i="14"/>
  <c r="S104" i="14"/>
  <c r="R104" i="14"/>
  <c r="E104" i="14"/>
  <c r="S103" i="14"/>
  <c r="R103" i="14"/>
  <c r="E103" i="14"/>
  <c r="U103" i="14" s="1"/>
  <c r="U102" i="14"/>
  <c r="T102" i="14"/>
  <c r="S102" i="14"/>
  <c r="R102" i="14"/>
  <c r="E102" i="14"/>
  <c r="S101" i="14"/>
  <c r="R101" i="14"/>
  <c r="E101" i="14"/>
  <c r="U101" i="14" s="1"/>
  <c r="S100" i="14"/>
  <c r="R100" i="14"/>
  <c r="E100" i="14"/>
  <c r="U100" i="14" s="1"/>
  <c r="S99" i="14"/>
  <c r="R99" i="14"/>
  <c r="E99" i="14"/>
  <c r="T99" i="14" s="1"/>
  <c r="S98" i="14"/>
  <c r="R98" i="14"/>
  <c r="E98" i="14"/>
  <c r="R97" i="14"/>
  <c r="M97" i="14"/>
  <c r="S97" i="14" s="1"/>
  <c r="L97" i="14"/>
  <c r="L114" i="14" s="1"/>
  <c r="R114" i="14" s="1"/>
  <c r="K97" i="14"/>
  <c r="K114" i="14" s="1"/>
  <c r="J97" i="14"/>
  <c r="J114" i="14" s="1"/>
  <c r="I97" i="14"/>
  <c r="I114" i="14" s="1"/>
  <c r="H97" i="14"/>
  <c r="H114" i="14" s="1"/>
  <c r="G97" i="14"/>
  <c r="G114" i="14" s="1"/>
  <c r="F97" i="14"/>
  <c r="F114" i="14" s="1"/>
  <c r="D97" i="14"/>
  <c r="D114" i="14" s="1"/>
  <c r="C97" i="14"/>
  <c r="C114" i="14" s="1"/>
  <c r="B97" i="14"/>
  <c r="B114" i="14" s="1"/>
  <c r="O115" i="15"/>
  <c r="N115" i="15"/>
  <c r="M115" i="15"/>
  <c r="S115" i="15" s="1"/>
  <c r="L115" i="15"/>
  <c r="R115" i="15" s="1"/>
  <c r="K115" i="15"/>
  <c r="J115" i="15"/>
  <c r="I115" i="15"/>
  <c r="H115" i="15"/>
  <c r="G115" i="15"/>
  <c r="F115" i="15"/>
  <c r="D115" i="15"/>
  <c r="C115" i="15"/>
  <c r="B115" i="15"/>
  <c r="O114" i="15"/>
  <c r="N114" i="15"/>
  <c r="K114" i="15"/>
  <c r="F114" i="15"/>
  <c r="U113" i="15"/>
  <c r="T113" i="15"/>
  <c r="S113" i="15"/>
  <c r="R113" i="15"/>
  <c r="S112" i="15"/>
  <c r="R112" i="15"/>
  <c r="E112" i="15"/>
  <c r="U112" i="15" s="1"/>
  <c r="S111" i="15"/>
  <c r="R111" i="15"/>
  <c r="E111" i="15"/>
  <c r="U111" i="15" s="1"/>
  <c r="S110" i="15"/>
  <c r="R110" i="15"/>
  <c r="E110" i="15"/>
  <c r="U110" i="15" s="1"/>
  <c r="S109" i="15"/>
  <c r="R109" i="15"/>
  <c r="E109" i="15"/>
  <c r="S108" i="15"/>
  <c r="R108" i="15"/>
  <c r="E108" i="15"/>
  <c r="T108" i="15" s="1"/>
  <c r="S107" i="15"/>
  <c r="R107" i="15"/>
  <c r="E107" i="15"/>
  <c r="T107" i="15" s="1"/>
  <c r="S106" i="15"/>
  <c r="R106" i="15"/>
  <c r="E106" i="15"/>
  <c r="U106" i="15" s="1"/>
  <c r="S105" i="15"/>
  <c r="R105" i="15"/>
  <c r="E105" i="15"/>
  <c r="T105" i="15" s="1"/>
  <c r="S104" i="15"/>
  <c r="R104" i="15"/>
  <c r="E104" i="15"/>
  <c r="U104" i="15" s="1"/>
  <c r="S103" i="15"/>
  <c r="R103" i="15"/>
  <c r="E103" i="15"/>
  <c r="U103" i="15" s="1"/>
  <c r="U102" i="15"/>
  <c r="S102" i="15"/>
  <c r="R102" i="15"/>
  <c r="E102" i="15"/>
  <c r="T102" i="15" s="1"/>
  <c r="S101" i="15"/>
  <c r="R101" i="15"/>
  <c r="E101" i="15"/>
  <c r="S100" i="15"/>
  <c r="R100" i="15"/>
  <c r="E100" i="15"/>
  <c r="T100" i="15" s="1"/>
  <c r="S99" i="15"/>
  <c r="R99" i="15"/>
  <c r="E99" i="15"/>
  <c r="U99" i="15" s="1"/>
  <c r="S98" i="15"/>
  <c r="R98" i="15"/>
  <c r="E98" i="15"/>
  <c r="U98" i="15" s="1"/>
  <c r="M97" i="15"/>
  <c r="S97" i="15" s="1"/>
  <c r="L97" i="15"/>
  <c r="R97" i="15" s="1"/>
  <c r="K97" i="15"/>
  <c r="J97" i="15"/>
  <c r="J114" i="15" s="1"/>
  <c r="I97" i="15"/>
  <c r="I114" i="15" s="1"/>
  <c r="H97" i="15"/>
  <c r="H114" i="15" s="1"/>
  <c r="G97" i="15"/>
  <c r="G114" i="15" s="1"/>
  <c r="F97" i="15"/>
  <c r="D97" i="15"/>
  <c r="D114" i="15" s="1"/>
  <c r="C97" i="15"/>
  <c r="C114" i="15" s="1"/>
  <c r="B97" i="15"/>
  <c r="B114" i="15" s="1"/>
  <c r="O115" i="16"/>
  <c r="N115" i="16"/>
  <c r="M115" i="16"/>
  <c r="S115" i="16" s="1"/>
  <c r="L115" i="16"/>
  <c r="R115" i="16" s="1"/>
  <c r="K115" i="16"/>
  <c r="J115" i="16"/>
  <c r="I115" i="16"/>
  <c r="H115" i="16"/>
  <c r="G115" i="16"/>
  <c r="F115" i="16"/>
  <c r="D115" i="16"/>
  <c r="C115" i="16"/>
  <c r="B115" i="16"/>
  <c r="O114" i="16"/>
  <c r="N114" i="16"/>
  <c r="U113" i="16"/>
  <c r="T113" i="16"/>
  <c r="S113" i="16"/>
  <c r="R113" i="16"/>
  <c r="S112" i="16"/>
  <c r="R112" i="16"/>
  <c r="E112" i="16"/>
  <c r="S111" i="16"/>
  <c r="R111" i="16"/>
  <c r="E111" i="16"/>
  <c r="T111" i="16" s="1"/>
  <c r="U110" i="16"/>
  <c r="T110" i="16"/>
  <c r="S110" i="16"/>
  <c r="R110" i="16"/>
  <c r="E110" i="16"/>
  <c r="S109" i="16"/>
  <c r="R109" i="16"/>
  <c r="E109" i="16"/>
  <c r="U109" i="16" s="1"/>
  <c r="U108" i="16"/>
  <c r="T108" i="16"/>
  <c r="S108" i="16"/>
  <c r="R108" i="16"/>
  <c r="E108" i="16"/>
  <c r="S107" i="16"/>
  <c r="R107" i="16"/>
  <c r="E107" i="16"/>
  <c r="U107" i="16" s="1"/>
  <c r="S106" i="16"/>
  <c r="R106" i="16"/>
  <c r="E106" i="16"/>
  <c r="U106" i="16" s="1"/>
  <c r="S105" i="16"/>
  <c r="R105" i="16"/>
  <c r="E105" i="16"/>
  <c r="T105" i="16" s="1"/>
  <c r="S104" i="16"/>
  <c r="R104" i="16"/>
  <c r="E104" i="16"/>
  <c r="S103" i="16"/>
  <c r="R103" i="16"/>
  <c r="E103" i="16"/>
  <c r="T103" i="16" s="1"/>
  <c r="S102" i="16"/>
  <c r="R102" i="16"/>
  <c r="E102" i="16"/>
  <c r="U102" i="16" s="1"/>
  <c r="S101" i="16"/>
  <c r="R101" i="16"/>
  <c r="E101" i="16"/>
  <c r="U101" i="16" s="1"/>
  <c r="S100" i="16"/>
  <c r="R100" i="16"/>
  <c r="E100" i="16"/>
  <c r="U100" i="16" s="1"/>
  <c r="S99" i="16"/>
  <c r="R99" i="16"/>
  <c r="E99" i="16"/>
  <c r="U99" i="16" s="1"/>
  <c r="S98" i="16"/>
  <c r="R98" i="16"/>
  <c r="E98" i="16"/>
  <c r="U98" i="16" s="1"/>
  <c r="M97" i="16"/>
  <c r="M114" i="16" s="1"/>
  <c r="S114" i="16" s="1"/>
  <c r="L97" i="16"/>
  <c r="R97" i="16" s="1"/>
  <c r="K97" i="16"/>
  <c r="K114" i="16" s="1"/>
  <c r="J97" i="16"/>
  <c r="J114" i="16" s="1"/>
  <c r="I97" i="16"/>
  <c r="I114" i="16" s="1"/>
  <c r="H97" i="16"/>
  <c r="H114" i="16" s="1"/>
  <c r="G97" i="16"/>
  <c r="G114" i="16" s="1"/>
  <c r="F97" i="16"/>
  <c r="F114" i="16" s="1"/>
  <c r="D97" i="16"/>
  <c r="D114" i="16" s="1"/>
  <c r="C97" i="16"/>
  <c r="C114" i="16" s="1"/>
  <c r="B97" i="16"/>
  <c r="B114" i="16" s="1"/>
  <c r="O115" i="17"/>
  <c r="N115" i="17"/>
  <c r="M115" i="17"/>
  <c r="S115" i="17" s="1"/>
  <c r="L115" i="17"/>
  <c r="R115" i="17" s="1"/>
  <c r="K115" i="17"/>
  <c r="J115" i="17"/>
  <c r="I115" i="17"/>
  <c r="H115" i="17"/>
  <c r="G115" i="17"/>
  <c r="F115" i="17"/>
  <c r="D115" i="17"/>
  <c r="C115" i="17"/>
  <c r="B115" i="17"/>
  <c r="O114" i="17"/>
  <c r="N114" i="17"/>
  <c r="U113" i="17"/>
  <c r="T113" i="17"/>
  <c r="S113" i="17"/>
  <c r="R113" i="17"/>
  <c r="S112" i="17"/>
  <c r="R112" i="17"/>
  <c r="E112" i="17"/>
  <c r="U112" i="17" s="1"/>
  <c r="S111" i="17"/>
  <c r="R111" i="17"/>
  <c r="E111" i="17"/>
  <c r="U111" i="17" s="1"/>
  <c r="S110" i="17"/>
  <c r="R110" i="17"/>
  <c r="E110" i="17"/>
  <c r="U110" i="17" s="1"/>
  <c r="S109" i="17"/>
  <c r="R109" i="17"/>
  <c r="E109" i="17"/>
  <c r="T108" i="17"/>
  <c r="S108" i="17"/>
  <c r="R108" i="17"/>
  <c r="E108" i="17"/>
  <c r="U108" i="17" s="1"/>
  <c r="S107" i="17"/>
  <c r="R107" i="17"/>
  <c r="E107" i="17"/>
  <c r="S106" i="17"/>
  <c r="R106" i="17"/>
  <c r="E106" i="17"/>
  <c r="T106" i="17" s="1"/>
  <c r="S105" i="17"/>
  <c r="R105" i="17"/>
  <c r="E105" i="17"/>
  <c r="S104" i="17"/>
  <c r="R104" i="17"/>
  <c r="E104" i="17"/>
  <c r="U104" i="17" s="1"/>
  <c r="S103" i="17"/>
  <c r="R103" i="17"/>
  <c r="E103" i="17"/>
  <c r="S102" i="17"/>
  <c r="R102" i="17"/>
  <c r="E102" i="17"/>
  <c r="U102" i="17" s="1"/>
  <c r="S101" i="17"/>
  <c r="R101" i="17"/>
  <c r="E101" i="17"/>
  <c r="T101" i="17" s="1"/>
  <c r="U100" i="17"/>
  <c r="S100" i="17"/>
  <c r="R100" i="17"/>
  <c r="E100" i="17"/>
  <c r="T100" i="17" s="1"/>
  <c r="S99" i="17"/>
  <c r="R99" i="17"/>
  <c r="E99" i="17"/>
  <c r="U98" i="17"/>
  <c r="S98" i="17"/>
  <c r="R98" i="17"/>
  <c r="E98" i="17"/>
  <c r="T98" i="17" s="1"/>
  <c r="M97" i="17"/>
  <c r="M114" i="17" s="1"/>
  <c r="S114" i="17" s="1"/>
  <c r="L97" i="17"/>
  <c r="R97" i="17" s="1"/>
  <c r="K97" i="17"/>
  <c r="K114" i="17" s="1"/>
  <c r="J97" i="17"/>
  <c r="J114" i="17" s="1"/>
  <c r="I97" i="17"/>
  <c r="I114" i="17" s="1"/>
  <c r="H97" i="17"/>
  <c r="H114" i="17" s="1"/>
  <c r="G97" i="17"/>
  <c r="G114" i="17" s="1"/>
  <c r="F97" i="17"/>
  <c r="F114" i="17" s="1"/>
  <c r="D97" i="17"/>
  <c r="D114" i="17" s="1"/>
  <c r="C97" i="17"/>
  <c r="C114" i="17" s="1"/>
  <c r="B97" i="17"/>
  <c r="B114" i="17" s="1"/>
  <c r="S115" i="18"/>
  <c r="O115" i="18"/>
  <c r="N115" i="18"/>
  <c r="M115" i="18"/>
  <c r="L115" i="18"/>
  <c r="R115" i="18" s="1"/>
  <c r="K115" i="18"/>
  <c r="J115" i="18"/>
  <c r="I115" i="18"/>
  <c r="H115" i="18"/>
  <c r="G115" i="18"/>
  <c r="F115" i="18"/>
  <c r="D115" i="18"/>
  <c r="C115" i="18"/>
  <c r="B115" i="18"/>
  <c r="O114" i="18"/>
  <c r="N114" i="18"/>
  <c r="U113" i="18"/>
  <c r="T113" i="18"/>
  <c r="S113" i="18"/>
  <c r="R113" i="18"/>
  <c r="U112" i="18"/>
  <c r="S112" i="18"/>
  <c r="R112" i="18"/>
  <c r="E112" i="18"/>
  <c r="T112" i="18" s="1"/>
  <c r="S111" i="18"/>
  <c r="R111" i="18"/>
  <c r="E111" i="18"/>
  <c r="U111" i="18" s="1"/>
  <c r="S110" i="18"/>
  <c r="R110" i="18"/>
  <c r="E110" i="18"/>
  <c r="S109" i="18"/>
  <c r="R109" i="18"/>
  <c r="E109" i="18"/>
  <c r="U109" i="18" s="1"/>
  <c r="S108" i="18"/>
  <c r="R108" i="18"/>
  <c r="E108" i="18"/>
  <c r="U108" i="18" s="1"/>
  <c r="S107" i="18"/>
  <c r="R107" i="18"/>
  <c r="E107" i="18"/>
  <c r="S106" i="18"/>
  <c r="R106" i="18"/>
  <c r="E106" i="18"/>
  <c r="T106" i="18" s="1"/>
  <c r="S105" i="18"/>
  <c r="R105" i="18"/>
  <c r="E105" i="18"/>
  <c r="U105" i="18" s="1"/>
  <c r="S104" i="18"/>
  <c r="R104" i="18"/>
  <c r="E104" i="18"/>
  <c r="T104" i="18" s="1"/>
  <c r="S103" i="18"/>
  <c r="R103" i="18"/>
  <c r="E103" i="18"/>
  <c r="U103" i="18" s="1"/>
  <c r="S102" i="18"/>
  <c r="R102" i="18"/>
  <c r="E102" i="18"/>
  <c r="S101" i="18"/>
  <c r="R101" i="18"/>
  <c r="E101" i="18"/>
  <c r="U101" i="18" s="1"/>
  <c r="S100" i="18"/>
  <c r="R100" i="18"/>
  <c r="E100" i="18"/>
  <c r="U100" i="18" s="1"/>
  <c r="S99" i="18"/>
  <c r="R99" i="18"/>
  <c r="E99" i="18"/>
  <c r="S98" i="18"/>
  <c r="R98" i="18"/>
  <c r="E98" i="18"/>
  <c r="T98" i="18" s="1"/>
  <c r="M97" i="18"/>
  <c r="M114" i="18" s="1"/>
  <c r="S114" i="18" s="1"/>
  <c r="L97" i="18"/>
  <c r="L114" i="18" s="1"/>
  <c r="R114" i="18" s="1"/>
  <c r="K97" i="18"/>
  <c r="K114" i="18" s="1"/>
  <c r="J97" i="18"/>
  <c r="J114" i="18" s="1"/>
  <c r="I97" i="18"/>
  <c r="I114" i="18" s="1"/>
  <c r="H97" i="18"/>
  <c r="H114" i="18" s="1"/>
  <c r="G97" i="18"/>
  <c r="G114" i="18" s="1"/>
  <c r="F97" i="18"/>
  <c r="F114" i="18" s="1"/>
  <c r="D97" i="18"/>
  <c r="D114" i="18" s="1"/>
  <c r="C97" i="18"/>
  <c r="C114" i="18" s="1"/>
  <c r="B97" i="18"/>
  <c r="B114" i="18" s="1"/>
  <c r="R115" i="19"/>
  <c r="O115" i="19"/>
  <c r="N115" i="19"/>
  <c r="M115" i="19"/>
  <c r="S115" i="19" s="1"/>
  <c r="L115" i="19"/>
  <c r="K115" i="19"/>
  <c r="J115" i="19"/>
  <c r="I115" i="19"/>
  <c r="H115" i="19"/>
  <c r="G115" i="19"/>
  <c r="F115" i="19"/>
  <c r="D115" i="19"/>
  <c r="C115" i="19"/>
  <c r="B115" i="19"/>
  <c r="O114" i="19"/>
  <c r="N114" i="19"/>
  <c r="U113" i="19"/>
  <c r="T113" i="19"/>
  <c r="S113" i="19"/>
  <c r="R113" i="19"/>
  <c r="S112" i="19"/>
  <c r="R112" i="19"/>
  <c r="E112" i="19"/>
  <c r="T112" i="19" s="1"/>
  <c r="T111" i="19"/>
  <c r="S111" i="19"/>
  <c r="R111" i="19"/>
  <c r="E111" i="19"/>
  <c r="U111" i="19" s="1"/>
  <c r="S110" i="19"/>
  <c r="R110" i="19"/>
  <c r="E110" i="19"/>
  <c r="T109" i="19"/>
  <c r="S109" i="19"/>
  <c r="R109" i="19"/>
  <c r="E109" i="19"/>
  <c r="U109" i="19" s="1"/>
  <c r="S108" i="19"/>
  <c r="R108" i="19"/>
  <c r="E108" i="19"/>
  <c r="U108" i="19" s="1"/>
  <c r="S107" i="19"/>
  <c r="R107" i="19"/>
  <c r="E107" i="19"/>
  <c r="S106" i="19"/>
  <c r="R106" i="19"/>
  <c r="E106" i="19"/>
  <c r="U106" i="19" s="1"/>
  <c r="S105" i="19"/>
  <c r="R105" i="19"/>
  <c r="E105" i="19"/>
  <c r="S104" i="19"/>
  <c r="R104" i="19"/>
  <c r="E104" i="19"/>
  <c r="T104" i="19" s="1"/>
  <c r="S103" i="19"/>
  <c r="R103" i="19"/>
  <c r="E103" i="19"/>
  <c r="S102" i="19"/>
  <c r="R102" i="19"/>
  <c r="E102" i="19"/>
  <c r="S101" i="19"/>
  <c r="R101" i="19"/>
  <c r="E101" i="19"/>
  <c r="S100" i="19"/>
  <c r="R100" i="19"/>
  <c r="E100" i="19"/>
  <c r="U100" i="19" s="1"/>
  <c r="S99" i="19"/>
  <c r="R99" i="19"/>
  <c r="E99" i="19"/>
  <c r="T99" i="19" s="1"/>
  <c r="S98" i="19"/>
  <c r="R98" i="19"/>
  <c r="E98" i="19"/>
  <c r="U98" i="19" s="1"/>
  <c r="M97" i="19"/>
  <c r="L97" i="19"/>
  <c r="L114" i="19" s="1"/>
  <c r="R114" i="19" s="1"/>
  <c r="K97" i="19"/>
  <c r="K114" i="19" s="1"/>
  <c r="J97" i="19"/>
  <c r="J114" i="19" s="1"/>
  <c r="I97" i="19"/>
  <c r="I114" i="19" s="1"/>
  <c r="H97" i="19"/>
  <c r="H114" i="19" s="1"/>
  <c r="G97" i="19"/>
  <c r="G114" i="19" s="1"/>
  <c r="F97" i="19"/>
  <c r="F114" i="19" s="1"/>
  <c r="D97" i="19"/>
  <c r="D114" i="19" s="1"/>
  <c r="C97" i="19"/>
  <c r="C114" i="19" s="1"/>
  <c r="B97" i="19"/>
  <c r="B114" i="19" s="1"/>
  <c r="O115" i="20"/>
  <c r="N115" i="20"/>
  <c r="M115" i="20"/>
  <c r="S115" i="20" s="1"/>
  <c r="L115" i="20"/>
  <c r="R115" i="20" s="1"/>
  <c r="K115" i="20"/>
  <c r="J115" i="20"/>
  <c r="I115" i="20"/>
  <c r="H115" i="20"/>
  <c r="G115" i="20"/>
  <c r="F115" i="20"/>
  <c r="D115" i="20"/>
  <c r="C115" i="20"/>
  <c r="B115" i="20"/>
  <c r="O114" i="20"/>
  <c r="N114" i="20"/>
  <c r="U113" i="20"/>
  <c r="T113" i="20"/>
  <c r="S113" i="20"/>
  <c r="R113" i="20"/>
  <c r="S112" i="20"/>
  <c r="R112" i="20"/>
  <c r="E112" i="20"/>
  <c r="S111" i="20"/>
  <c r="R111" i="20"/>
  <c r="E111" i="20"/>
  <c r="U111" i="20" s="1"/>
  <c r="S110" i="20"/>
  <c r="R110" i="20"/>
  <c r="E110" i="20"/>
  <c r="U110" i="20" s="1"/>
  <c r="S109" i="20"/>
  <c r="R109" i="20"/>
  <c r="E109" i="20"/>
  <c r="U109" i="20" s="1"/>
  <c r="S108" i="20"/>
  <c r="R108" i="20"/>
  <c r="E108" i="20"/>
  <c r="S107" i="20"/>
  <c r="R107" i="20"/>
  <c r="E107" i="20"/>
  <c r="T107" i="20" s="1"/>
  <c r="S106" i="20"/>
  <c r="R106" i="20"/>
  <c r="E106" i="20"/>
  <c r="U106" i="20" s="1"/>
  <c r="S105" i="20"/>
  <c r="R105" i="20"/>
  <c r="E105" i="20"/>
  <c r="S104" i="20"/>
  <c r="R104" i="20"/>
  <c r="E104" i="20"/>
  <c r="U104" i="20" s="1"/>
  <c r="S103" i="20"/>
  <c r="R103" i="20"/>
  <c r="E103" i="20"/>
  <c r="U103" i="20" s="1"/>
  <c r="U102" i="20"/>
  <c r="S102" i="20"/>
  <c r="R102" i="20"/>
  <c r="E102" i="20"/>
  <c r="T102" i="20" s="1"/>
  <c r="S101" i="20"/>
  <c r="R101" i="20"/>
  <c r="E101" i="20"/>
  <c r="T101" i="20" s="1"/>
  <c r="S100" i="20"/>
  <c r="R100" i="20"/>
  <c r="E100" i="20"/>
  <c r="U99" i="20"/>
  <c r="S99" i="20"/>
  <c r="R99" i="20"/>
  <c r="E99" i="20"/>
  <c r="T99" i="20" s="1"/>
  <c r="T98" i="20"/>
  <c r="S98" i="20"/>
  <c r="R98" i="20"/>
  <c r="E98" i="20"/>
  <c r="U98" i="20" s="1"/>
  <c r="M97" i="20"/>
  <c r="S97" i="20" s="1"/>
  <c r="L97" i="20"/>
  <c r="K97" i="20"/>
  <c r="K114" i="20" s="1"/>
  <c r="J97" i="20"/>
  <c r="J114" i="20" s="1"/>
  <c r="I97" i="20"/>
  <c r="I114" i="20" s="1"/>
  <c r="H97" i="20"/>
  <c r="H114" i="20" s="1"/>
  <c r="G97" i="20"/>
  <c r="G114" i="20" s="1"/>
  <c r="F97" i="20"/>
  <c r="F114" i="20" s="1"/>
  <c r="D97" i="20"/>
  <c r="D114" i="20" s="1"/>
  <c r="C97" i="20"/>
  <c r="C114" i="20" s="1"/>
  <c r="B97" i="20"/>
  <c r="B114" i="20" s="1"/>
  <c r="S115" i="21"/>
  <c r="O115" i="21"/>
  <c r="N115" i="21"/>
  <c r="M115" i="21"/>
  <c r="L115" i="21"/>
  <c r="R115" i="21" s="1"/>
  <c r="K115" i="21"/>
  <c r="J115" i="21"/>
  <c r="I115" i="21"/>
  <c r="H115" i="21"/>
  <c r="G115" i="21"/>
  <c r="F115" i="21"/>
  <c r="D115" i="21"/>
  <c r="C115" i="21"/>
  <c r="B115" i="21"/>
  <c r="O114" i="21"/>
  <c r="N114" i="21"/>
  <c r="U113" i="21"/>
  <c r="T113" i="21"/>
  <c r="S113" i="21"/>
  <c r="R113" i="21"/>
  <c r="S112" i="21"/>
  <c r="R112" i="21"/>
  <c r="E112" i="21"/>
  <c r="S111" i="21"/>
  <c r="R111" i="21"/>
  <c r="E111" i="21"/>
  <c r="S110" i="21"/>
  <c r="R110" i="21"/>
  <c r="E110" i="21"/>
  <c r="T110" i="21" s="1"/>
  <c r="T109" i="21"/>
  <c r="S109" i="21"/>
  <c r="R109" i="21"/>
  <c r="E109" i="21"/>
  <c r="U109" i="21" s="1"/>
  <c r="S108" i="21"/>
  <c r="R108" i="21"/>
  <c r="E108" i="21"/>
  <c r="T107" i="21"/>
  <c r="S107" i="21"/>
  <c r="R107" i="21"/>
  <c r="E107" i="21"/>
  <c r="U107" i="21" s="1"/>
  <c r="S106" i="21"/>
  <c r="R106" i="21"/>
  <c r="E106" i="21"/>
  <c r="U106" i="21" s="1"/>
  <c r="S105" i="21"/>
  <c r="R105" i="21"/>
  <c r="E105" i="21"/>
  <c r="U105" i="21" s="1"/>
  <c r="S104" i="21"/>
  <c r="R104" i="21"/>
  <c r="E104" i="21"/>
  <c r="T104" i="21" s="1"/>
  <c r="S103" i="21"/>
  <c r="R103" i="21"/>
  <c r="E103" i="21"/>
  <c r="S102" i="21"/>
  <c r="R102" i="21"/>
  <c r="E102" i="21"/>
  <c r="T102" i="21" s="1"/>
  <c r="T101" i="21"/>
  <c r="S101" i="21"/>
  <c r="R101" i="21"/>
  <c r="E101" i="21"/>
  <c r="U101" i="21" s="1"/>
  <c r="S100" i="21"/>
  <c r="R100" i="21"/>
  <c r="E100" i="21"/>
  <c r="S99" i="21"/>
  <c r="R99" i="21"/>
  <c r="E99" i="21"/>
  <c r="U99" i="21" s="1"/>
  <c r="S98" i="21"/>
  <c r="R98" i="21"/>
  <c r="E98" i="21"/>
  <c r="U98" i="21" s="1"/>
  <c r="M97" i="21"/>
  <c r="S97" i="21" s="1"/>
  <c r="L97" i="21"/>
  <c r="R97" i="21" s="1"/>
  <c r="K97" i="21"/>
  <c r="K114" i="21" s="1"/>
  <c r="J97" i="21"/>
  <c r="J114" i="21" s="1"/>
  <c r="I97" i="21"/>
  <c r="I114" i="21" s="1"/>
  <c r="H97" i="21"/>
  <c r="H114" i="21" s="1"/>
  <c r="G97" i="21"/>
  <c r="G114" i="21" s="1"/>
  <c r="F97" i="21"/>
  <c r="F114" i="21" s="1"/>
  <c r="D97" i="21"/>
  <c r="D114" i="21" s="1"/>
  <c r="C97" i="21"/>
  <c r="C114" i="21" s="1"/>
  <c r="B97" i="21"/>
  <c r="B114" i="21" s="1"/>
  <c r="O115" i="22"/>
  <c r="N115" i="22"/>
  <c r="M115" i="22"/>
  <c r="S115" i="22" s="1"/>
  <c r="L115" i="22"/>
  <c r="R115" i="22" s="1"/>
  <c r="K115" i="22"/>
  <c r="J115" i="22"/>
  <c r="I115" i="22"/>
  <c r="H115" i="22"/>
  <c r="G115" i="22"/>
  <c r="F115" i="22"/>
  <c r="D115" i="22"/>
  <c r="C115" i="22"/>
  <c r="B115" i="22"/>
  <c r="O114" i="22"/>
  <c r="N114" i="22"/>
  <c r="U113" i="22"/>
  <c r="T113" i="22"/>
  <c r="S113" i="22"/>
  <c r="R113" i="22"/>
  <c r="T112" i="22"/>
  <c r="S112" i="22"/>
  <c r="R112" i="22"/>
  <c r="E112" i="22"/>
  <c r="U112" i="22" s="1"/>
  <c r="S111" i="22"/>
  <c r="R111" i="22"/>
  <c r="E111" i="22"/>
  <c r="T110" i="22"/>
  <c r="S110" i="22"/>
  <c r="R110" i="22"/>
  <c r="E110" i="22"/>
  <c r="U110" i="22" s="1"/>
  <c r="S109" i="22"/>
  <c r="R109" i="22"/>
  <c r="E109" i="22"/>
  <c r="U109" i="22" s="1"/>
  <c r="S108" i="22"/>
  <c r="R108" i="22"/>
  <c r="E108" i="22"/>
  <c r="U107" i="22"/>
  <c r="S107" i="22"/>
  <c r="R107" i="22"/>
  <c r="E107" i="22"/>
  <c r="T107" i="22" s="1"/>
  <c r="S106" i="22"/>
  <c r="R106" i="22"/>
  <c r="E106" i="22"/>
  <c r="U105" i="22"/>
  <c r="S105" i="22"/>
  <c r="R105" i="22"/>
  <c r="E105" i="22"/>
  <c r="T105" i="22" s="1"/>
  <c r="S104" i="22"/>
  <c r="R104" i="22"/>
  <c r="E104" i="22"/>
  <c r="U104" i="22" s="1"/>
  <c r="S103" i="22"/>
  <c r="R103" i="22"/>
  <c r="E103" i="22"/>
  <c r="S102" i="22"/>
  <c r="R102" i="22"/>
  <c r="E102" i="22"/>
  <c r="U102" i="22" s="1"/>
  <c r="S101" i="22"/>
  <c r="R101" i="22"/>
  <c r="E101" i="22"/>
  <c r="U101" i="22" s="1"/>
  <c r="S100" i="22"/>
  <c r="R100" i="22"/>
  <c r="E100" i="22"/>
  <c r="U100" i="22" s="1"/>
  <c r="S99" i="22"/>
  <c r="R99" i="22"/>
  <c r="E99" i="22"/>
  <c r="U99" i="22" s="1"/>
  <c r="S98" i="22"/>
  <c r="R98" i="22"/>
  <c r="E98" i="22"/>
  <c r="M97" i="22"/>
  <c r="S97" i="22" s="1"/>
  <c r="L97" i="22"/>
  <c r="L114" i="22" s="1"/>
  <c r="R114" i="22" s="1"/>
  <c r="K97" i="22"/>
  <c r="K114" i="22" s="1"/>
  <c r="J97" i="22"/>
  <c r="J114" i="22" s="1"/>
  <c r="I97" i="22"/>
  <c r="I114" i="22" s="1"/>
  <c r="H97" i="22"/>
  <c r="H114" i="22" s="1"/>
  <c r="G97" i="22"/>
  <c r="G114" i="22" s="1"/>
  <c r="F97" i="22"/>
  <c r="F114" i="22" s="1"/>
  <c r="D97" i="22"/>
  <c r="D114" i="22" s="1"/>
  <c r="C97" i="22"/>
  <c r="C114" i="22" s="1"/>
  <c r="B97" i="22"/>
  <c r="B114" i="22" s="1"/>
  <c r="O115" i="23"/>
  <c r="N115" i="23"/>
  <c r="M115" i="23"/>
  <c r="S115" i="23" s="1"/>
  <c r="L115" i="23"/>
  <c r="R115" i="23" s="1"/>
  <c r="K115" i="23"/>
  <c r="J115" i="23"/>
  <c r="I115" i="23"/>
  <c r="H115" i="23"/>
  <c r="G115" i="23"/>
  <c r="F115" i="23"/>
  <c r="D115" i="23"/>
  <c r="C115" i="23"/>
  <c r="B115" i="23"/>
  <c r="O114" i="23"/>
  <c r="N114" i="23"/>
  <c r="U113" i="23"/>
  <c r="T113" i="23"/>
  <c r="S113" i="23"/>
  <c r="R113" i="23"/>
  <c r="S112" i="23"/>
  <c r="R112" i="23"/>
  <c r="E112" i="23"/>
  <c r="T111" i="23"/>
  <c r="S111" i="23"/>
  <c r="R111" i="23"/>
  <c r="E111" i="23"/>
  <c r="U111" i="23" s="1"/>
  <c r="S110" i="23"/>
  <c r="R110" i="23"/>
  <c r="E110" i="23"/>
  <c r="U110" i="23" s="1"/>
  <c r="S109" i="23"/>
  <c r="R109" i="23"/>
  <c r="E109" i="23"/>
  <c r="S108" i="23"/>
  <c r="R108" i="23"/>
  <c r="E108" i="23"/>
  <c r="U108" i="23" s="1"/>
  <c r="S107" i="23"/>
  <c r="R107" i="23"/>
  <c r="E107" i="23"/>
  <c r="U107" i="23" s="1"/>
  <c r="S106" i="23"/>
  <c r="R106" i="23"/>
  <c r="E106" i="23"/>
  <c r="S105" i="23"/>
  <c r="R105" i="23"/>
  <c r="E105" i="23"/>
  <c r="T105" i="23" s="1"/>
  <c r="S104" i="23"/>
  <c r="R104" i="23"/>
  <c r="E104" i="23"/>
  <c r="S103" i="23"/>
  <c r="R103" i="23"/>
  <c r="E103" i="23"/>
  <c r="T103" i="23" s="1"/>
  <c r="U102" i="23"/>
  <c r="S102" i="23"/>
  <c r="R102" i="23"/>
  <c r="E102" i="23"/>
  <c r="T102" i="23" s="1"/>
  <c r="S101" i="23"/>
  <c r="R101" i="23"/>
  <c r="E101" i="23"/>
  <c r="S100" i="23"/>
  <c r="R100" i="23"/>
  <c r="E100" i="23"/>
  <c r="T100" i="23" s="1"/>
  <c r="S99" i="23"/>
  <c r="R99" i="23"/>
  <c r="E99" i="23"/>
  <c r="U99" i="23" s="1"/>
  <c r="S98" i="23"/>
  <c r="R98" i="23"/>
  <c r="E98" i="23"/>
  <c r="M97" i="23"/>
  <c r="L97" i="23"/>
  <c r="R97" i="23" s="1"/>
  <c r="K97" i="23"/>
  <c r="K114" i="23" s="1"/>
  <c r="J97" i="23"/>
  <c r="J114" i="23" s="1"/>
  <c r="I97" i="23"/>
  <c r="I114" i="23" s="1"/>
  <c r="H97" i="23"/>
  <c r="H114" i="23" s="1"/>
  <c r="G97" i="23"/>
  <c r="G114" i="23" s="1"/>
  <c r="F97" i="23"/>
  <c r="F114" i="23" s="1"/>
  <c r="D97" i="23"/>
  <c r="D114" i="23" s="1"/>
  <c r="C97" i="23"/>
  <c r="C114" i="23" s="1"/>
  <c r="B97" i="23"/>
  <c r="B114" i="23" s="1"/>
  <c r="O115" i="24"/>
  <c r="N115" i="24"/>
  <c r="M115" i="24"/>
  <c r="S115" i="24" s="1"/>
  <c r="L115" i="24"/>
  <c r="R115" i="24" s="1"/>
  <c r="K115" i="24"/>
  <c r="J115" i="24"/>
  <c r="I115" i="24"/>
  <c r="H115" i="24"/>
  <c r="G115" i="24"/>
  <c r="F115" i="24"/>
  <c r="D115" i="24"/>
  <c r="C115" i="24"/>
  <c r="B115" i="24"/>
  <c r="O114" i="24"/>
  <c r="N114" i="24"/>
  <c r="U113" i="24"/>
  <c r="T113" i="24"/>
  <c r="S113" i="24"/>
  <c r="R113" i="24"/>
  <c r="S112" i="24"/>
  <c r="R112" i="24"/>
  <c r="E112" i="24"/>
  <c r="S111" i="24"/>
  <c r="R111" i="24"/>
  <c r="E111" i="24"/>
  <c r="U111" i="24" s="1"/>
  <c r="S110" i="24"/>
  <c r="R110" i="24"/>
  <c r="E110" i="24"/>
  <c r="U110" i="24" s="1"/>
  <c r="S109" i="24"/>
  <c r="R109" i="24"/>
  <c r="E109" i="24"/>
  <c r="T108" i="24"/>
  <c r="S108" i="24"/>
  <c r="R108" i="24"/>
  <c r="E108" i="24"/>
  <c r="U108" i="24" s="1"/>
  <c r="S107" i="24"/>
  <c r="R107" i="24"/>
  <c r="E107" i="24"/>
  <c r="S106" i="24"/>
  <c r="R106" i="24"/>
  <c r="E106" i="24"/>
  <c r="S105" i="24"/>
  <c r="R105" i="24"/>
  <c r="E105" i="24"/>
  <c r="U105" i="24" s="1"/>
  <c r="S104" i="24"/>
  <c r="R104" i="24"/>
  <c r="E104" i="24"/>
  <c r="S103" i="24"/>
  <c r="R103" i="24"/>
  <c r="E103" i="24"/>
  <c r="U103" i="24" s="1"/>
  <c r="T102" i="24"/>
  <c r="S102" i="24"/>
  <c r="R102" i="24"/>
  <c r="E102" i="24"/>
  <c r="U102" i="24" s="1"/>
  <c r="S101" i="24"/>
  <c r="R101" i="24"/>
  <c r="E101" i="24"/>
  <c r="T100" i="24"/>
  <c r="S100" i="24"/>
  <c r="R100" i="24"/>
  <c r="E100" i="24"/>
  <c r="U100" i="24" s="1"/>
  <c r="S99" i="24"/>
  <c r="R99" i="24"/>
  <c r="E99" i="24"/>
  <c r="S98" i="24"/>
  <c r="R98" i="24"/>
  <c r="E98" i="24"/>
  <c r="R97" i="24"/>
  <c r="M97" i="24"/>
  <c r="M114" i="24" s="1"/>
  <c r="S114" i="24" s="1"/>
  <c r="L97" i="24"/>
  <c r="L114" i="24" s="1"/>
  <c r="R114" i="24" s="1"/>
  <c r="K97" i="24"/>
  <c r="K114" i="24" s="1"/>
  <c r="J97" i="24"/>
  <c r="J114" i="24" s="1"/>
  <c r="I97" i="24"/>
  <c r="I114" i="24" s="1"/>
  <c r="H97" i="24"/>
  <c r="H114" i="24" s="1"/>
  <c r="G97" i="24"/>
  <c r="G114" i="24" s="1"/>
  <c r="F97" i="24"/>
  <c r="F114" i="24" s="1"/>
  <c r="D97" i="24"/>
  <c r="D114" i="24" s="1"/>
  <c r="C97" i="24"/>
  <c r="C114" i="24" s="1"/>
  <c r="B97" i="24"/>
  <c r="B114" i="24" s="1"/>
  <c r="O115" i="25"/>
  <c r="N115" i="25"/>
  <c r="M115" i="25"/>
  <c r="S115" i="25" s="1"/>
  <c r="L115" i="25"/>
  <c r="R115" i="25" s="1"/>
  <c r="K115" i="25"/>
  <c r="J115" i="25"/>
  <c r="I115" i="25"/>
  <c r="H115" i="25"/>
  <c r="G115" i="25"/>
  <c r="F115" i="25"/>
  <c r="D115" i="25"/>
  <c r="C115" i="25"/>
  <c r="B115" i="25"/>
  <c r="O114" i="25"/>
  <c r="N114" i="25"/>
  <c r="U113" i="25"/>
  <c r="T113" i="25"/>
  <c r="S113" i="25"/>
  <c r="R113" i="25"/>
  <c r="S112" i="25"/>
  <c r="R112" i="25"/>
  <c r="E112" i="25"/>
  <c r="T112" i="25" s="1"/>
  <c r="S111" i="25"/>
  <c r="R111" i="25"/>
  <c r="E111" i="25"/>
  <c r="T110" i="25"/>
  <c r="S110" i="25"/>
  <c r="R110" i="25"/>
  <c r="E110" i="25"/>
  <c r="U110" i="25" s="1"/>
  <c r="S109" i="25"/>
  <c r="R109" i="25"/>
  <c r="E109" i="25"/>
  <c r="U109" i="25" s="1"/>
  <c r="T108" i="25"/>
  <c r="S108" i="25"/>
  <c r="R108" i="25"/>
  <c r="E108" i="25"/>
  <c r="U108" i="25" s="1"/>
  <c r="S107" i="25"/>
  <c r="R107" i="25"/>
  <c r="E107" i="25"/>
  <c r="U107" i="25" s="1"/>
  <c r="S106" i="25"/>
  <c r="R106" i="25"/>
  <c r="E106" i="25"/>
  <c r="U106" i="25" s="1"/>
  <c r="S105" i="25"/>
  <c r="R105" i="25"/>
  <c r="E105" i="25"/>
  <c r="S104" i="25"/>
  <c r="R104" i="25"/>
  <c r="E104" i="25"/>
  <c r="U104" i="25" s="1"/>
  <c r="S103" i="25"/>
  <c r="R103" i="25"/>
  <c r="E103" i="25"/>
  <c r="T103" i="25" s="1"/>
  <c r="S102" i="25"/>
  <c r="R102" i="25"/>
  <c r="E102" i="25"/>
  <c r="U102" i="25" s="1"/>
  <c r="S101" i="25"/>
  <c r="R101" i="25"/>
  <c r="E101" i="25"/>
  <c r="U101" i="25" s="1"/>
  <c r="S100" i="25"/>
  <c r="R100" i="25"/>
  <c r="E100" i="25"/>
  <c r="U100" i="25" s="1"/>
  <c r="S99" i="25"/>
  <c r="R99" i="25"/>
  <c r="E99" i="25"/>
  <c r="U99" i="25" s="1"/>
  <c r="S98" i="25"/>
  <c r="R98" i="25"/>
  <c r="E98" i="25"/>
  <c r="U98" i="25" s="1"/>
  <c r="M97" i="25"/>
  <c r="M114" i="25" s="1"/>
  <c r="S114" i="25" s="1"/>
  <c r="L97" i="25"/>
  <c r="L114" i="25" s="1"/>
  <c r="R114" i="25" s="1"/>
  <c r="K97" i="25"/>
  <c r="K114" i="25" s="1"/>
  <c r="J97" i="25"/>
  <c r="J114" i="25" s="1"/>
  <c r="I97" i="25"/>
  <c r="I114" i="25" s="1"/>
  <c r="H97" i="25"/>
  <c r="H114" i="25" s="1"/>
  <c r="G97" i="25"/>
  <c r="G114" i="25" s="1"/>
  <c r="F97" i="25"/>
  <c r="F114" i="25" s="1"/>
  <c r="D97" i="25"/>
  <c r="D114" i="25" s="1"/>
  <c r="C97" i="25"/>
  <c r="C114" i="25" s="1"/>
  <c r="B97" i="25"/>
  <c r="B114" i="25" s="1"/>
  <c r="O115" i="26"/>
  <c r="N115" i="26"/>
  <c r="M115" i="26"/>
  <c r="S115" i="26" s="1"/>
  <c r="L115" i="26"/>
  <c r="R115" i="26" s="1"/>
  <c r="K115" i="26"/>
  <c r="J115" i="26"/>
  <c r="I115" i="26"/>
  <c r="H115" i="26"/>
  <c r="G115" i="26"/>
  <c r="F115" i="26"/>
  <c r="D115" i="26"/>
  <c r="C115" i="26"/>
  <c r="B115" i="26"/>
  <c r="O114" i="26"/>
  <c r="N114" i="26"/>
  <c r="U113" i="26"/>
  <c r="T113" i="26"/>
  <c r="S113" i="26"/>
  <c r="R113" i="26"/>
  <c r="S112" i="26"/>
  <c r="R112" i="26"/>
  <c r="E112" i="26"/>
  <c r="U112" i="26" s="1"/>
  <c r="S111" i="26"/>
  <c r="R111" i="26"/>
  <c r="E111" i="26"/>
  <c r="U111" i="26" s="1"/>
  <c r="S110" i="26"/>
  <c r="R110" i="26"/>
  <c r="E110" i="26"/>
  <c r="U110" i="26" s="1"/>
  <c r="S109" i="26"/>
  <c r="R109" i="26"/>
  <c r="E109" i="26"/>
  <c r="U109" i="26" s="1"/>
  <c r="S108" i="26"/>
  <c r="R108" i="26"/>
  <c r="E108" i="26"/>
  <c r="U108" i="26" s="1"/>
  <c r="T107" i="26"/>
  <c r="S107" i="26"/>
  <c r="R107" i="26"/>
  <c r="E107" i="26"/>
  <c r="U107" i="26" s="1"/>
  <c r="S106" i="26"/>
  <c r="R106" i="26"/>
  <c r="E106" i="26"/>
  <c r="T106" i="26" s="1"/>
  <c r="U105" i="26"/>
  <c r="S105" i="26"/>
  <c r="R105" i="26"/>
  <c r="E105" i="26"/>
  <c r="T105" i="26" s="1"/>
  <c r="S104" i="26"/>
  <c r="R104" i="26"/>
  <c r="E104" i="26"/>
  <c r="S103" i="26"/>
  <c r="R103" i="26"/>
  <c r="E103" i="26"/>
  <c r="U103" i="26" s="1"/>
  <c r="S102" i="26"/>
  <c r="R102" i="26"/>
  <c r="E102" i="26"/>
  <c r="U102" i="26" s="1"/>
  <c r="S101" i="26"/>
  <c r="R101" i="26"/>
  <c r="E101" i="26"/>
  <c r="U101" i="26" s="1"/>
  <c r="U100" i="26"/>
  <c r="S100" i="26"/>
  <c r="R100" i="26"/>
  <c r="E100" i="26"/>
  <c r="T100" i="26" s="1"/>
  <c r="S99" i="26"/>
  <c r="R99" i="26"/>
  <c r="E99" i="26"/>
  <c r="T99" i="26" s="1"/>
  <c r="S98" i="26"/>
  <c r="R98" i="26"/>
  <c r="E98" i="26"/>
  <c r="M97" i="26"/>
  <c r="M114" i="26" s="1"/>
  <c r="S114" i="26" s="1"/>
  <c r="L97" i="26"/>
  <c r="L114" i="26" s="1"/>
  <c r="R114" i="26" s="1"/>
  <c r="K97" i="26"/>
  <c r="K114" i="26" s="1"/>
  <c r="J97" i="26"/>
  <c r="J114" i="26" s="1"/>
  <c r="I97" i="26"/>
  <c r="I114" i="26" s="1"/>
  <c r="H97" i="26"/>
  <c r="H114" i="26" s="1"/>
  <c r="G97" i="26"/>
  <c r="G114" i="26" s="1"/>
  <c r="F97" i="26"/>
  <c r="F114" i="26" s="1"/>
  <c r="D97" i="26"/>
  <c r="D114" i="26" s="1"/>
  <c r="C97" i="26"/>
  <c r="C114" i="26" s="1"/>
  <c r="B97" i="26"/>
  <c r="B114" i="26" s="1"/>
  <c r="S115" i="27"/>
  <c r="O115" i="27"/>
  <c r="N115" i="27"/>
  <c r="M115" i="27"/>
  <c r="L115" i="27"/>
  <c r="R115" i="27" s="1"/>
  <c r="K115" i="27"/>
  <c r="J115" i="27"/>
  <c r="I115" i="27"/>
  <c r="H115" i="27"/>
  <c r="G115" i="27"/>
  <c r="F115" i="27"/>
  <c r="D115" i="27"/>
  <c r="C115" i="27"/>
  <c r="B115" i="27"/>
  <c r="O114" i="27"/>
  <c r="N114" i="27"/>
  <c r="U113" i="27"/>
  <c r="T113" i="27"/>
  <c r="S113" i="27"/>
  <c r="R113" i="27"/>
  <c r="S112" i="27"/>
  <c r="R112" i="27"/>
  <c r="E112" i="27"/>
  <c r="U112" i="27" s="1"/>
  <c r="T111" i="27"/>
  <c r="S111" i="27"/>
  <c r="R111" i="27"/>
  <c r="E111" i="27"/>
  <c r="U111" i="27" s="1"/>
  <c r="S110" i="27"/>
  <c r="R110" i="27"/>
  <c r="E110" i="27"/>
  <c r="U110" i="27" s="1"/>
  <c r="S109" i="27"/>
  <c r="R109" i="27"/>
  <c r="E109" i="27"/>
  <c r="T109" i="27" s="1"/>
  <c r="S108" i="27"/>
  <c r="R108" i="27"/>
  <c r="E108" i="27"/>
  <c r="U108" i="27" s="1"/>
  <c r="S107" i="27"/>
  <c r="R107" i="27"/>
  <c r="E107" i="27"/>
  <c r="U107" i="27" s="1"/>
  <c r="S106" i="27"/>
  <c r="R106" i="27"/>
  <c r="E106" i="27"/>
  <c r="U106" i="27" s="1"/>
  <c r="S105" i="27"/>
  <c r="R105" i="27"/>
  <c r="E105" i="27"/>
  <c r="U105" i="27" s="1"/>
  <c r="S104" i="27"/>
  <c r="R104" i="27"/>
  <c r="E104" i="27"/>
  <c r="U104" i="27" s="1"/>
  <c r="U103" i="27"/>
  <c r="S103" i="27"/>
  <c r="R103" i="27"/>
  <c r="E103" i="27"/>
  <c r="T103" i="27" s="1"/>
  <c r="S102" i="27"/>
  <c r="R102" i="27"/>
  <c r="E102" i="27"/>
  <c r="T102" i="27" s="1"/>
  <c r="S101" i="27"/>
  <c r="R101" i="27"/>
  <c r="E101" i="27"/>
  <c r="T101" i="27" s="1"/>
  <c r="S100" i="27"/>
  <c r="R100" i="27"/>
  <c r="E100" i="27"/>
  <c r="U100" i="27" s="1"/>
  <c r="S99" i="27"/>
  <c r="R99" i="27"/>
  <c r="E99" i="27"/>
  <c r="U99" i="27" s="1"/>
  <c r="S98" i="27"/>
  <c r="R98" i="27"/>
  <c r="E98" i="27"/>
  <c r="U98" i="27" s="1"/>
  <c r="M97" i="27"/>
  <c r="M114" i="27" s="1"/>
  <c r="S114" i="27" s="1"/>
  <c r="L97" i="27"/>
  <c r="L114" i="27" s="1"/>
  <c r="R114" i="27" s="1"/>
  <c r="K97" i="27"/>
  <c r="K114" i="27" s="1"/>
  <c r="J97" i="27"/>
  <c r="J114" i="27" s="1"/>
  <c r="I97" i="27"/>
  <c r="I114" i="27" s="1"/>
  <c r="H97" i="27"/>
  <c r="H114" i="27" s="1"/>
  <c r="G97" i="27"/>
  <c r="G114" i="27" s="1"/>
  <c r="F97" i="27"/>
  <c r="F114" i="27" s="1"/>
  <c r="D97" i="27"/>
  <c r="D114" i="27" s="1"/>
  <c r="C97" i="27"/>
  <c r="C114" i="27" s="1"/>
  <c r="B97" i="27"/>
  <c r="B114" i="27" s="1"/>
  <c r="O115" i="28"/>
  <c r="N115" i="28"/>
  <c r="M115" i="28"/>
  <c r="S115" i="28" s="1"/>
  <c r="L115" i="28"/>
  <c r="R115" i="28" s="1"/>
  <c r="K115" i="28"/>
  <c r="J115" i="28"/>
  <c r="I115" i="28"/>
  <c r="H115" i="28"/>
  <c r="G115" i="28"/>
  <c r="F115" i="28"/>
  <c r="D115" i="28"/>
  <c r="C115" i="28"/>
  <c r="B115" i="28"/>
  <c r="O114" i="28"/>
  <c r="N114" i="28"/>
  <c r="U113" i="28"/>
  <c r="T113" i="28"/>
  <c r="S113" i="28"/>
  <c r="R113" i="28"/>
  <c r="U112" i="28"/>
  <c r="S112" i="28"/>
  <c r="R112" i="28"/>
  <c r="E112" i="28"/>
  <c r="T112" i="28" s="1"/>
  <c r="S111" i="28"/>
  <c r="R111" i="28"/>
  <c r="E111" i="28"/>
  <c r="S110" i="28"/>
  <c r="R110" i="28"/>
  <c r="E110" i="28"/>
  <c r="U110" i="28" s="1"/>
  <c r="S109" i="28"/>
  <c r="R109" i="28"/>
  <c r="E109" i="28"/>
  <c r="S108" i="28"/>
  <c r="R108" i="28"/>
  <c r="E108" i="28"/>
  <c r="U108" i="28" s="1"/>
  <c r="S107" i="28"/>
  <c r="R107" i="28"/>
  <c r="E107" i="28"/>
  <c r="U107" i="28" s="1"/>
  <c r="T106" i="28"/>
  <c r="S106" i="28"/>
  <c r="R106" i="28"/>
  <c r="E106" i="28"/>
  <c r="U106" i="28" s="1"/>
  <c r="S105" i="28"/>
  <c r="R105" i="28"/>
  <c r="E105" i="28"/>
  <c r="T105" i="28" s="1"/>
  <c r="S104" i="28"/>
  <c r="R104" i="28"/>
  <c r="E104" i="28"/>
  <c r="T104" i="28" s="1"/>
  <c r="S103" i="28"/>
  <c r="R103" i="28"/>
  <c r="E103" i="28"/>
  <c r="S102" i="28"/>
  <c r="R102" i="28"/>
  <c r="E102" i="28"/>
  <c r="U102" i="28" s="1"/>
  <c r="S101" i="28"/>
  <c r="R101" i="28"/>
  <c r="E101" i="28"/>
  <c r="S100" i="28"/>
  <c r="R100" i="28"/>
  <c r="E100" i="28"/>
  <c r="U100" i="28" s="1"/>
  <c r="S99" i="28"/>
  <c r="R99" i="28"/>
  <c r="E99" i="28"/>
  <c r="U99" i="28" s="1"/>
  <c r="T98" i="28"/>
  <c r="S98" i="28"/>
  <c r="R98" i="28"/>
  <c r="E98" i="28"/>
  <c r="U98" i="28" s="1"/>
  <c r="M97" i="28"/>
  <c r="S97" i="28" s="1"/>
  <c r="L97" i="28"/>
  <c r="L114" i="28" s="1"/>
  <c r="R114" i="28" s="1"/>
  <c r="K97" i="28"/>
  <c r="K114" i="28" s="1"/>
  <c r="J97" i="28"/>
  <c r="J114" i="28" s="1"/>
  <c r="I97" i="28"/>
  <c r="I114" i="28" s="1"/>
  <c r="H97" i="28"/>
  <c r="H114" i="28" s="1"/>
  <c r="G97" i="28"/>
  <c r="G114" i="28" s="1"/>
  <c r="F97" i="28"/>
  <c r="F114" i="28" s="1"/>
  <c r="D97" i="28"/>
  <c r="D114" i="28" s="1"/>
  <c r="C97" i="28"/>
  <c r="C114" i="28" s="1"/>
  <c r="B97" i="28"/>
  <c r="B114" i="28" s="1"/>
  <c r="O115" i="29"/>
  <c r="N115" i="29"/>
  <c r="M115" i="29"/>
  <c r="S115" i="29" s="1"/>
  <c r="L115" i="29"/>
  <c r="R115" i="29" s="1"/>
  <c r="K115" i="29"/>
  <c r="J115" i="29"/>
  <c r="I115" i="29"/>
  <c r="H115" i="29"/>
  <c r="G115" i="29"/>
  <c r="F115" i="29"/>
  <c r="D115" i="29"/>
  <c r="C115" i="29"/>
  <c r="B115" i="29"/>
  <c r="O114" i="29"/>
  <c r="N114" i="29"/>
  <c r="U113" i="29"/>
  <c r="T113" i="29"/>
  <c r="S113" i="29"/>
  <c r="R113" i="29"/>
  <c r="S112" i="29"/>
  <c r="R112" i="29"/>
  <c r="E112" i="29"/>
  <c r="U112" i="29" s="1"/>
  <c r="S111" i="29"/>
  <c r="R111" i="29"/>
  <c r="E111" i="29"/>
  <c r="U111" i="29" s="1"/>
  <c r="S110" i="29"/>
  <c r="R110" i="29"/>
  <c r="E110" i="29"/>
  <c r="U110" i="29" s="1"/>
  <c r="S109" i="29"/>
  <c r="R109" i="29"/>
  <c r="E109" i="29"/>
  <c r="S108" i="29"/>
  <c r="R108" i="29"/>
  <c r="E108" i="29"/>
  <c r="U108" i="29" s="1"/>
  <c r="U107" i="29"/>
  <c r="S107" i="29"/>
  <c r="R107" i="29"/>
  <c r="E107" i="29"/>
  <c r="T107" i="29" s="1"/>
  <c r="S106" i="29"/>
  <c r="R106" i="29"/>
  <c r="E106" i="29"/>
  <c r="U106" i="29" s="1"/>
  <c r="S105" i="29"/>
  <c r="R105" i="29"/>
  <c r="E105" i="29"/>
  <c r="U105" i="29" s="1"/>
  <c r="S104" i="29"/>
  <c r="R104" i="29"/>
  <c r="E104" i="29"/>
  <c r="U104" i="29" s="1"/>
  <c r="S103" i="29"/>
  <c r="R103" i="29"/>
  <c r="E103" i="29"/>
  <c r="U103" i="29" s="1"/>
  <c r="S102" i="29"/>
  <c r="R102" i="29"/>
  <c r="E102" i="29"/>
  <c r="U102" i="29" s="1"/>
  <c r="S101" i="29"/>
  <c r="R101" i="29"/>
  <c r="E101" i="29"/>
  <c r="U101" i="29" s="1"/>
  <c r="S100" i="29"/>
  <c r="R100" i="29"/>
  <c r="E100" i="29"/>
  <c r="U100" i="29" s="1"/>
  <c r="S99" i="29"/>
  <c r="R99" i="29"/>
  <c r="E99" i="29"/>
  <c r="T99" i="29" s="1"/>
  <c r="S98" i="29"/>
  <c r="R98" i="29"/>
  <c r="E98" i="29"/>
  <c r="U98" i="29" s="1"/>
  <c r="M97" i="29"/>
  <c r="M114" i="29" s="1"/>
  <c r="S114" i="29" s="1"/>
  <c r="L97" i="29"/>
  <c r="R97" i="29" s="1"/>
  <c r="K97" i="29"/>
  <c r="K114" i="29" s="1"/>
  <c r="J97" i="29"/>
  <c r="J114" i="29" s="1"/>
  <c r="I97" i="29"/>
  <c r="I114" i="29" s="1"/>
  <c r="H97" i="29"/>
  <c r="H114" i="29" s="1"/>
  <c r="G97" i="29"/>
  <c r="G114" i="29" s="1"/>
  <c r="F97" i="29"/>
  <c r="F114" i="29" s="1"/>
  <c r="D97" i="29"/>
  <c r="D114" i="29" s="1"/>
  <c r="C97" i="29"/>
  <c r="C114" i="29" s="1"/>
  <c r="B97" i="29"/>
  <c r="B114" i="29" s="1"/>
  <c r="O115" i="30"/>
  <c r="N115" i="30"/>
  <c r="M115" i="30"/>
  <c r="S115" i="30" s="1"/>
  <c r="L115" i="30"/>
  <c r="R115" i="30" s="1"/>
  <c r="K115" i="30"/>
  <c r="J115" i="30"/>
  <c r="I115" i="30"/>
  <c r="H115" i="30"/>
  <c r="G115" i="30"/>
  <c r="F115" i="30"/>
  <c r="D115" i="30"/>
  <c r="C115" i="30"/>
  <c r="B115" i="30"/>
  <c r="O114" i="30"/>
  <c r="N114" i="30"/>
  <c r="U113" i="30"/>
  <c r="T113" i="30"/>
  <c r="S113" i="30"/>
  <c r="R113" i="30"/>
  <c r="S112" i="30"/>
  <c r="R112" i="30"/>
  <c r="E112" i="30"/>
  <c r="T112" i="30" s="1"/>
  <c r="T111" i="30"/>
  <c r="S111" i="30"/>
  <c r="R111" i="30"/>
  <c r="E111" i="30"/>
  <c r="U111" i="30" s="1"/>
  <c r="S110" i="30"/>
  <c r="R110" i="30"/>
  <c r="E110" i="30"/>
  <c r="T110" i="30" s="1"/>
  <c r="U109" i="30"/>
  <c r="S109" i="30"/>
  <c r="R109" i="30"/>
  <c r="E109" i="30"/>
  <c r="T109" i="30" s="1"/>
  <c r="S108" i="30"/>
  <c r="R108" i="30"/>
  <c r="E108" i="30"/>
  <c r="U108" i="30" s="1"/>
  <c r="S107" i="30"/>
  <c r="R107" i="30"/>
  <c r="E107" i="30"/>
  <c r="U107" i="30" s="1"/>
  <c r="S106" i="30"/>
  <c r="R106" i="30"/>
  <c r="E106" i="30"/>
  <c r="U106" i="30" s="1"/>
  <c r="S105" i="30"/>
  <c r="R105" i="30"/>
  <c r="E105" i="30"/>
  <c r="U105" i="30" s="1"/>
  <c r="T104" i="30"/>
  <c r="S104" i="30"/>
  <c r="R104" i="30"/>
  <c r="E104" i="30"/>
  <c r="U104" i="30" s="1"/>
  <c r="S103" i="30"/>
  <c r="R103" i="30"/>
  <c r="E103" i="30"/>
  <c r="T103" i="30" s="1"/>
  <c r="S102" i="30"/>
  <c r="R102" i="30"/>
  <c r="E102" i="30"/>
  <c r="T102" i="30" s="1"/>
  <c r="S101" i="30"/>
  <c r="R101" i="30"/>
  <c r="E101" i="30"/>
  <c r="U101" i="30" s="1"/>
  <c r="T100" i="30"/>
  <c r="S100" i="30"/>
  <c r="R100" i="30"/>
  <c r="E100" i="30"/>
  <c r="U100" i="30" s="1"/>
  <c r="S99" i="30"/>
  <c r="R99" i="30"/>
  <c r="E99" i="30"/>
  <c r="U99" i="30" s="1"/>
  <c r="S98" i="30"/>
  <c r="R98" i="30"/>
  <c r="E98" i="30"/>
  <c r="U98" i="30" s="1"/>
  <c r="M97" i="30"/>
  <c r="M114" i="30" s="1"/>
  <c r="S114" i="30" s="1"/>
  <c r="L97" i="30"/>
  <c r="L114" i="30" s="1"/>
  <c r="R114" i="30" s="1"/>
  <c r="K97" i="30"/>
  <c r="K114" i="30" s="1"/>
  <c r="J97" i="30"/>
  <c r="J114" i="30" s="1"/>
  <c r="I97" i="30"/>
  <c r="I114" i="30" s="1"/>
  <c r="H97" i="30"/>
  <c r="H114" i="30" s="1"/>
  <c r="G97" i="30"/>
  <c r="G114" i="30" s="1"/>
  <c r="F97" i="30"/>
  <c r="F114" i="30" s="1"/>
  <c r="D97" i="30"/>
  <c r="D114" i="30" s="1"/>
  <c r="C97" i="30"/>
  <c r="C114" i="30" s="1"/>
  <c r="B97" i="30"/>
  <c r="B114" i="30" s="1"/>
  <c r="O115" i="31"/>
  <c r="N115" i="31"/>
  <c r="M115" i="31"/>
  <c r="S115" i="31" s="1"/>
  <c r="L115" i="31"/>
  <c r="R115" i="31" s="1"/>
  <c r="K115" i="31"/>
  <c r="J115" i="31"/>
  <c r="I115" i="31"/>
  <c r="H115" i="31"/>
  <c r="G115" i="31"/>
  <c r="F115" i="31"/>
  <c r="D115" i="31"/>
  <c r="C115" i="31"/>
  <c r="B115" i="31"/>
  <c r="O114" i="31"/>
  <c r="N114" i="31"/>
  <c r="U113" i="31"/>
  <c r="T113" i="31"/>
  <c r="S113" i="31"/>
  <c r="R113" i="31"/>
  <c r="S112" i="31"/>
  <c r="R112" i="31"/>
  <c r="E112" i="31"/>
  <c r="U112" i="31" s="1"/>
  <c r="T111" i="31"/>
  <c r="S111" i="31"/>
  <c r="R111" i="31"/>
  <c r="E111" i="31"/>
  <c r="U111" i="31" s="1"/>
  <c r="S110" i="31"/>
  <c r="R110" i="31"/>
  <c r="E110" i="31"/>
  <c r="U110" i="31" s="1"/>
  <c r="S109" i="31"/>
  <c r="R109" i="31"/>
  <c r="E109" i="31"/>
  <c r="U109" i="31" s="1"/>
  <c r="S108" i="31"/>
  <c r="R108" i="31"/>
  <c r="E108" i="31"/>
  <c r="U108" i="31" s="1"/>
  <c r="S107" i="31"/>
  <c r="R107" i="31"/>
  <c r="E107" i="31"/>
  <c r="T106" i="31"/>
  <c r="S106" i="31"/>
  <c r="R106" i="31"/>
  <c r="E106" i="31"/>
  <c r="U106" i="31" s="1"/>
  <c r="S105" i="31"/>
  <c r="R105" i="31"/>
  <c r="E105" i="31"/>
  <c r="T105" i="31" s="1"/>
  <c r="S104" i="31"/>
  <c r="R104" i="31"/>
  <c r="E104" i="31"/>
  <c r="U104" i="31" s="1"/>
  <c r="S103" i="31"/>
  <c r="R103" i="31"/>
  <c r="E103" i="31"/>
  <c r="U103" i="31" s="1"/>
  <c r="S102" i="31"/>
  <c r="R102" i="31"/>
  <c r="E102" i="31"/>
  <c r="U102" i="31" s="1"/>
  <c r="S101" i="31"/>
  <c r="R101" i="31"/>
  <c r="E101" i="31"/>
  <c r="U101" i="31" s="1"/>
  <c r="S100" i="31"/>
  <c r="R100" i="31"/>
  <c r="E100" i="31"/>
  <c r="U100" i="31" s="1"/>
  <c r="S99" i="31"/>
  <c r="R99" i="31"/>
  <c r="E99" i="31"/>
  <c r="S98" i="31"/>
  <c r="R98" i="31"/>
  <c r="E98" i="31"/>
  <c r="U98" i="31" s="1"/>
  <c r="M97" i="31"/>
  <c r="M114" i="31" s="1"/>
  <c r="S114" i="31" s="1"/>
  <c r="L97" i="31"/>
  <c r="L114" i="31" s="1"/>
  <c r="R114" i="31" s="1"/>
  <c r="K97" i="31"/>
  <c r="K114" i="31" s="1"/>
  <c r="J97" i="31"/>
  <c r="J114" i="31" s="1"/>
  <c r="I97" i="31"/>
  <c r="I114" i="31" s="1"/>
  <c r="H97" i="31"/>
  <c r="H114" i="31" s="1"/>
  <c r="G97" i="31"/>
  <c r="G114" i="31" s="1"/>
  <c r="F97" i="31"/>
  <c r="F114" i="31" s="1"/>
  <c r="D97" i="31"/>
  <c r="D114" i="31" s="1"/>
  <c r="C97" i="31"/>
  <c r="C114" i="31" s="1"/>
  <c r="B97" i="31"/>
  <c r="B114" i="31" s="1"/>
  <c r="O115" i="1"/>
  <c r="N115" i="1"/>
  <c r="M115" i="1"/>
  <c r="S115" i="1" s="1"/>
  <c r="L115" i="1"/>
  <c r="R115" i="1" s="1"/>
  <c r="K115" i="1"/>
  <c r="J115" i="1"/>
  <c r="I115" i="1"/>
  <c r="H115" i="1"/>
  <c r="G115" i="1"/>
  <c r="D115" i="1"/>
  <c r="C115" i="1"/>
  <c r="B115" i="1"/>
  <c r="O114" i="1"/>
  <c r="N114" i="1"/>
  <c r="J114" i="1"/>
  <c r="U113" i="1"/>
  <c r="T113" i="1"/>
  <c r="S113" i="1"/>
  <c r="R113" i="1"/>
  <c r="S112" i="1"/>
  <c r="R112" i="1"/>
  <c r="E112" i="1"/>
  <c r="U112" i="1" s="1"/>
  <c r="S111" i="1"/>
  <c r="R111" i="1"/>
  <c r="E111" i="1"/>
  <c r="U111" i="1" s="1"/>
  <c r="S110" i="1"/>
  <c r="R110" i="1"/>
  <c r="E110" i="1"/>
  <c r="U110" i="1" s="1"/>
  <c r="S109" i="1"/>
  <c r="R109" i="1"/>
  <c r="E109" i="1"/>
  <c r="U109" i="1" s="1"/>
  <c r="S108" i="1"/>
  <c r="R108" i="1"/>
  <c r="E108" i="1"/>
  <c r="T108" i="1" s="1"/>
  <c r="S107" i="1"/>
  <c r="R107" i="1"/>
  <c r="E107" i="1"/>
  <c r="U107" i="1" s="1"/>
  <c r="T106" i="1"/>
  <c r="S106" i="1"/>
  <c r="R106" i="1"/>
  <c r="E106" i="1"/>
  <c r="U106" i="1" s="1"/>
  <c r="S105" i="1"/>
  <c r="R105" i="1"/>
  <c r="E105" i="1"/>
  <c r="S104" i="1"/>
  <c r="R104" i="1"/>
  <c r="E104" i="1"/>
  <c r="U104" i="1" s="1"/>
  <c r="S103" i="1"/>
  <c r="R103" i="1"/>
  <c r="E103" i="1"/>
  <c r="U103" i="1" s="1"/>
  <c r="S102" i="1"/>
  <c r="R102" i="1"/>
  <c r="E102" i="1"/>
  <c r="U102" i="1" s="1"/>
  <c r="S101" i="1"/>
  <c r="R101" i="1"/>
  <c r="E101" i="1"/>
  <c r="U101" i="1" s="1"/>
  <c r="S100" i="1"/>
  <c r="R100" i="1"/>
  <c r="E100" i="1"/>
  <c r="T100" i="1" s="1"/>
  <c r="S99" i="1"/>
  <c r="R99" i="1"/>
  <c r="E99" i="1"/>
  <c r="U99" i="1" s="1"/>
  <c r="S98" i="1"/>
  <c r="R98" i="1"/>
  <c r="E98" i="1"/>
  <c r="U98" i="1" s="1"/>
  <c r="M97" i="1"/>
  <c r="S97" i="1" s="1"/>
  <c r="L97" i="1"/>
  <c r="L114" i="1" s="1"/>
  <c r="R114" i="1" s="1"/>
  <c r="K97" i="1"/>
  <c r="K114" i="1" s="1"/>
  <c r="J97" i="1"/>
  <c r="I97" i="1"/>
  <c r="I114" i="1" s="1"/>
  <c r="H97" i="1"/>
  <c r="H114" i="1" s="1"/>
  <c r="G97" i="1"/>
  <c r="G114" i="1" s="1"/>
  <c r="F97" i="1"/>
  <c r="D97" i="1"/>
  <c r="D114" i="1" s="1"/>
  <c r="C97" i="1"/>
  <c r="C114" i="1" s="1"/>
  <c r="B97" i="1"/>
  <c r="B114" i="1" s="1"/>
  <c r="E86" i="2"/>
  <c r="E85" i="2"/>
  <c r="E84" i="2"/>
  <c r="E82" i="2" s="1"/>
  <c r="E83" i="2"/>
  <c r="M82" i="2"/>
  <c r="L82" i="2"/>
  <c r="K82" i="2"/>
  <c r="J82" i="2"/>
  <c r="I82" i="2"/>
  <c r="H82" i="2"/>
  <c r="G82" i="2"/>
  <c r="F82" i="2"/>
  <c r="D82" i="2"/>
  <c r="C82" i="2"/>
  <c r="B82" i="2"/>
  <c r="A79" i="2"/>
  <c r="E86" i="3"/>
  <c r="E85" i="3"/>
  <c r="E84" i="3"/>
  <c r="E82" i="3" s="1"/>
  <c r="E83" i="3"/>
  <c r="M82" i="3"/>
  <c r="L82" i="3"/>
  <c r="K82" i="3"/>
  <c r="J82" i="3"/>
  <c r="I82" i="3"/>
  <c r="H82" i="3"/>
  <c r="G82" i="3"/>
  <c r="F82" i="3"/>
  <c r="D82" i="3"/>
  <c r="C82" i="3"/>
  <c r="B82" i="3"/>
  <c r="A79" i="3"/>
  <c r="E86" i="4"/>
  <c r="E85" i="4"/>
  <c r="E84" i="4"/>
  <c r="E83" i="4"/>
  <c r="M82" i="4"/>
  <c r="L82" i="4"/>
  <c r="K82" i="4"/>
  <c r="J82" i="4"/>
  <c r="I82" i="4"/>
  <c r="H82" i="4"/>
  <c r="G82" i="4"/>
  <c r="F82" i="4"/>
  <c r="D82" i="4"/>
  <c r="C82" i="4"/>
  <c r="B82" i="4"/>
  <c r="A79" i="4"/>
  <c r="E86" i="5"/>
  <c r="E85" i="5"/>
  <c r="E84" i="5"/>
  <c r="E83" i="5"/>
  <c r="M82" i="5"/>
  <c r="L82" i="5"/>
  <c r="K82" i="5"/>
  <c r="J82" i="5"/>
  <c r="I82" i="5"/>
  <c r="H82" i="5"/>
  <c r="G82" i="5"/>
  <c r="F82" i="5"/>
  <c r="D82" i="5"/>
  <c r="C82" i="5"/>
  <c r="B82" i="5"/>
  <c r="A79" i="5"/>
  <c r="E86" i="6"/>
  <c r="E85" i="6"/>
  <c r="E84" i="6"/>
  <c r="E83" i="6"/>
  <c r="M82" i="6"/>
  <c r="L82" i="6"/>
  <c r="K82" i="6"/>
  <c r="J82" i="6"/>
  <c r="I82" i="6"/>
  <c r="H82" i="6"/>
  <c r="G82" i="6"/>
  <c r="F82" i="6"/>
  <c r="D82" i="6"/>
  <c r="C82" i="6"/>
  <c r="B82" i="6"/>
  <c r="A79" i="6"/>
  <c r="E86" i="7"/>
  <c r="E85" i="7"/>
  <c r="E84" i="7"/>
  <c r="E83" i="7"/>
  <c r="M82" i="7"/>
  <c r="L82" i="7"/>
  <c r="K82" i="7"/>
  <c r="J82" i="7"/>
  <c r="I82" i="7"/>
  <c r="H82" i="7"/>
  <c r="G82" i="7"/>
  <c r="F82" i="7"/>
  <c r="D82" i="7"/>
  <c r="C82" i="7"/>
  <c r="B82" i="7"/>
  <c r="A79" i="7"/>
  <c r="E86" i="8"/>
  <c r="E85" i="8"/>
  <c r="E84" i="8"/>
  <c r="E83" i="8"/>
  <c r="M82" i="8"/>
  <c r="L82" i="8"/>
  <c r="K82" i="8"/>
  <c r="J82" i="8"/>
  <c r="I82" i="8"/>
  <c r="H82" i="8"/>
  <c r="G82" i="8"/>
  <c r="F82" i="8"/>
  <c r="E82" i="8"/>
  <c r="D82" i="8"/>
  <c r="C82" i="8"/>
  <c r="B82" i="8"/>
  <c r="A79" i="8"/>
  <c r="E86" i="9"/>
  <c r="E85" i="9"/>
  <c r="E84" i="9"/>
  <c r="E83" i="9"/>
  <c r="E82" i="9" s="1"/>
  <c r="M82" i="9"/>
  <c r="L82" i="9"/>
  <c r="K82" i="9"/>
  <c r="J82" i="9"/>
  <c r="I82" i="9"/>
  <c r="H82" i="9"/>
  <c r="G82" i="9"/>
  <c r="F82" i="9"/>
  <c r="D82" i="9"/>
  <c r="C82" i="9"/>
  <c r="B82" i="9"/>
  <c r="A79" i="9"/>
  <c r="E86" i="10"/>
  <c r="E85" i="10"/>
  <c r="E84" i="10"/>
  <c r="E83" i="10"/>
  <c r="M82" i="10"/>
  <c r="L82" i="10"/>
  <c r="K82" i="10"/>
  <c r="J82" i="10"/>
  <c r="I82" i="10"/>
  <c r="H82" i="10"/>
  <c r="G82" i="10"/>
  <c r="F82" i="10"/>
  <c r="D82" i="10"/>
  <c r="C82" i="10"/>
  <c r="B82" i="10"/>
  <c r="A79" i="10"/>
  <c r="E86" i="11"/>
  <c r="E85" i="11"/>
  <c r="E84" i="11"/>
  <c r="E83" i="11"/>
  <c r="M82" i="11"/>
  <c r="L82" i="11"/>
  <c r="K82" i="11"/>
  <c r="J82" i="11"/>
  <c r="I82" i="11"/>
  <c r="H82" i="11"/>
  <c r="G82" i="11"/>
  <c r="F82" i="11"/>
  <c r="D82" i="11"/>
  <c r="C82" i="11"/>
  <c r="B82" i="11"/>
  <c r="A79" i="11"/>
  <c r="E86" i="12"/>
  <c r="E85" i="12"/>
  <c r="E84" i="12"/>
  <c r="E83" i="12"/>
  <c r="M82" i="12"/>
  <c r="L82" i="12"/>
  <c r="K82" i="12"/>
  <c r="J82" i="12"/>
  <c r="I82" i="12"/>
  <c r="H82" i="12"/>
  <c r="G82" i="12"/>
  <c r="F82" i="12"/>
  <c r="D82" i="12"/>
  <c r="C82" i="12"/>
  <c r="B82" i="12"/>
  <c r="A79" i="12"/>
  <c r="E86" i="13"/>
  <c r="E85" i="13"/>
  <c r="E84" i="13"/>
  <c r="E83" i="13"/>
  <c r="M82" i="13"/>
  <c r="L82" i="13"/>
  <c r="K82" i="13"/>
  <c r="J82" i="13"/>
  <c r="I82" i="13"/>
  <c r="H82" i="13"/>
  <c r="G82" i="13"/>
  <c r="F82" i="13"/>
  <c r="D82" i="13"/>
  <c r="C82" i="13"/>
  <c r="B82" i="13"/>
  <c r="A79" i="13"/>
  <c r="E86" i="14"/>
  <c r="E85" i="14"/>
  <c r="E84" i="14"/>
  <c r="E83" i="14"/>
  <c r="E82" i="14" s="1"/>
  <c r="M82" i="14"/>
  <c r="L82" i="14"/>
  <c r="K82" i="14"/>
  <c r="J82" i="14"/>
  <c r="I82" i="14"/>
  <c r="H82" i="14"/>
  <c r="G82" i="14"/>
  <c r="F82" i="14"/>
  <c r="D82" i="14"/>
  <c r="C82" i="14"/>
  <c r="B82" i="14"/>
  <c r="A79" i="14"/>
  <c r="E86" i="15"/>
  <c r="E85" i="15"/>
  <c r="E84" i="15"/>
  <c r="E83" i="15"/>
  <c r="E82" i="15" s="1"/>
  <c r="M82" i="15"/>
  <c r="L82" i="15"/>
  <c r="K82" i="15"/>
  <c r="J82" i="15"/>
  <c r="I82" i="15"/>
  <c r="H82" i="15"/>
  <c r="G82" i="15"/>
  <c r="F82" i="15"/>
  <c r="D82" i="15"/>
  <c r="C82" i="15"/>
  <c r="B82" i="15"/>
  <c r="A79" i="15"/>
  <c r="E86" i="16"/>
  <c r="E85" i="16"/>
  <c r="E84" i="16"/>
  <c r="E83" i="16"/>
  <c r="M82" i="16"/>
  <c r="L82" i="16"/>
  <c r="K82" i="16"/>
  <c r="J82" i="16"/>
  <c r="I82" i="16"/>
  <c r="H82" i="16"/>
  <c r="G82" i="16"/>
  <c r="F82" i="16"/>
  <c r="D82" i="16"/>
  <c r="C82" i="16"/>
  <c r="B82" i="16"/>
  <c r="A79" i="16"/>
  <c r="E86" i="17"/>
  <c r="E85" i="17"/>
  <c r="E84" i="17"/>
  <c r="E83" i="17"/>
  <c r="E82" i="17" s="1"/>
  <c r="M82" i="17"/>
  <c r="L82" i="17"/>
  <c r="K82" i="17"/>
  <c r="J82" i="17"/>
  <c r="I82" i="17"/>
  <c r="H82" i="17"/>
  <c r="G82" i="17"/>
  <c r="F82" i="17"/>
  <c r="D82" i="17"/>
  <c r="C82" i="17"/>
  <c r="B82" i="17"/>
  <c r="A79" i="17"/>
  <c r="E86" i="18"/>
  <c r="E85" i="18"/>
  <c r="E84" i="18"/>
  <c r="E83" i="18"/>
  <c r="M82" i="18"/>
  <c r="L82" i="18"/>
  <c r="K82" i="18"/>
  <c r="J82" i="18"/>
  <c r="I82" i="18"/>
  <c r="H82" i="18"/>
  <c r="G82" i="18"/>
  <c r="F82" i="18"/>
  <c r="D82" i="18"/>
  <c r="C82" i="18"/>
  <c r="B82" i="18"/>
  <c r="A79" i="18"/>
  <c r="E86" i="19"/>
  <c r="E85" i="19"/>
  <c r="E84" i="19"/>
  <c r="E83" i="19"/>
  <c r="E82" i="19" s="1"/>
  <c r="M82" i="19"/>
  <c r="L82" i="19"/>
  <c r="K82" i="19"/>
  <c r="J82" i="19"/>
  <c r="I82" i="19"/>
  <c r="H82" i="19"/>
  <c r="G82" i="19"/>
  <c r="F82" i="19"/>
  <c r="D82" i="19"/>
  <c r="C82" i="19"/>
  <c r="B82" i="19"/>
  <c r="A79" i="19"/>
  <c r="E86" i="20"/>
  <c r="E85" i="20"/>
  <c r="E84" i="20"/>
  <c r="E83" i="20"/>
  <c r="M82" i="20"/>
  <c r="L82" i="20"/>
  <c r="K82" i="20"/>
  <c r="J82" i="20"/>
  <c r="I82" i="20"/>
  <c r="H82" i="20"/>
  <c r="G82" i="20"/>
  <c r="F82" i="20"/>
  <c r="D82" i="20"/>
  <c r="C82" i="20"/>
  <c r="B82" i="20"/>
  <c r="A79" i="20"/>
  <c r="E86" i="21"/>
  <c r="E85" i="21"/>
  <c r="E84" i="21"/>
  <c r="E83" i="21"/>
  <c r="M82" i="21"/>
  <c r="L82" i="21"/>
  <c r="K82" i="21"/>
  <c r="J82" i="21"/>
  <c r="I82" i="21"/>
  <c r="H82" i="21"/>
  <c r="G82" i="21"/>
  <c r="F82" i="21"/>
  <c r="D82" i="21"/>
  <c r="C82" i="21"/>
  <c r="B82" i="21"/>
  <c r="A79" i="21"/>
  <c r="E86" i="22"/>
  <c r="E85" i="22"/>
  <c r="E84" i="22"/>
  <c r="E83" i="22"/>
  <c r="M82" i="22"/>
  <c r="L82" i="22"/>
  <c r="K82" i="22"/>
  <c r="J82" i="22"/>
  <c r="I82" i="22"/>
  <c r="H82" i="22"/>
  <c r="G82" i="22"/>
  <c r="F82" i="22"/>
  <c r="D82" i="22"/>
  <c r="C82" i="22"/>
  <c r="B82" i="22"/>
  <c r="A79" i="22"/>
  <c r="E86" i="23"/>
  <c r="E85" i="23"/>
  <c r="E84" i="23"/>
  <c r="E83" i="23"/>
  <c r="M82" i="23"/>
  <c r="L82" i="23"/>
  <c r="K82" i="23"/>
  <c r="J82" i="23"/>
  <c r="I82" i="23"/>
  <c r="H82" i="23"/>
  <c r="G82" i="23"/>
  <c r="F82" i="23"/>
  <c r="D82" i="23"/>
  <c r="C82" i="23"/>
  <c r="B82" i="23"/>
  <c r="A79" i="23"/>
  <c r="E86" i="24"/>
  <c r="E85" i="24"/>
  <c r="E84" i="24"/>
  <c r="E83" i="24"/>
  <c r="M82" i="24"/>
  <c r="L82" i="24"/>
  <c r="K82" i="24"/>
  <c r="J82" i="24"/>
  <c r="I82" i="24"/>
  <c r="H82" i="24"/>
  <c r="G82" i="24"/>
  <c r="F82" i="24"/>
  <c r="D82" i="24"/>
  <c r="C82" i="24"/>
  <c r="B82" i="24"/>
  <c r="A79" i="24"/>
  <c r="E86" i="25"/>
  <c r="E85" i="25"/>
  <c r="E84" i="25"/>
  <c r="E83" i="25"/>
  <c r="M82" i="25"/>
  <c r="L82" i="25"/>
  <c r="K82" i="25"/>
  <c r="J82" i="25"/>
  <c r="I82" i="25"/>
  <c r="H82" i="25"/>
  <c r="G82" i="25"/>
  <c r="F82" i="25"/>
  <c r="D82" i="25"/>
  <c r="C82" i="25"/>
  <c r="B82" i="25"/>
  <c r="A79" i="25"/>
  <c r="E86" i="26"/>
  <c r="E85" i="26"/>
  <c r="E84" i="26"/>
  <c r="E83" i="26"/>
  <c r="M82" i="26"/>
  <c r="L82" i="26"/>
  <c r="K82" i="26"/>
  <c r="J82" i="26"/>
  <c r="I82" i="26"/>
  <c r="H82" i="26"/>
  <c r="G82" i="26"/>
  <c r="F82" i="26"/>
  <c r="D82" i="26"/>
  <c r="C82" i="26"/>
  <c r="B82" i="26"/>
  <c r="A79" i="26"/>
  <c r="E86" i="27"/>
  <c r="E85" i="27"/>
  <c r="E84" i="27"/>
  <c r="E83" i="27"/>
  <c r="M82" i="27"/>
  <c r="L82" i="27"/>
  <c r="K82" i="27"/>
  <c r="J82" i="27"/>
  <c r="I82" i="27"/>
  <c r="H82" i="27"/>
  <c r="G82" i="27"/>
  <c r="F82" i="27"/>
  <c r="D82" i="27"/>
  <c r="C82" i="27"/>
  <c r="B82" i="27"/>
  <c r="A79" i="27"/>
  <c r="E86" i="28"/>
  <c r="E85" i="28"/>
  <c r="E84" i="28"/>
  <c r="E83" i="28"/>
  <c r="M82" i="28"/>
  <c r="L82" i="28"/>
  <c r="K82" i="28"/>
  <c r="J82" i="28"/>
  <c r="I82" i="28"/>
  <c r="H82" i="28"/>
  <c r="G82" i="28"/>
  <c r="F82" i="28"/>
  <c r="D82" i="28"/>
  <c r="C82" i="28"/>
  <c r="B82" i="28"/>
  <c r="A79" i="28"/>
  <c r="E86" i="29"/>
  <c r="E85" i="29"/>
  <c r="E84" i="29"/>
  <c r="E83" i="29"/>
  <c r="M82" i="29"/>
  <c r="L82" i="29"/>
  <c r="K82" i="29"/>
  <c r="J82" i="29"/>
  <c r="I82" i="29"/>
  <c r="H82" i="29"/>
  <c r="G82" i="29"/>
  <c r="F82" i="29"/>
  <c r="D82" i="29"/>
  <c r="C82" i="29"/>
  <c r="B82" i="29"/>
  <c r="A79" i="29"/>
  <c r="E86" i="30"/>
  <c r="E85" i="30"/>
  <c r="E84" i="30"/>
  <c r="E83" i="30"/>
  <c r="M82" i="30"/>
  <c r="L82" i="30"/>
  <c r="K82" i="30"/>
  <c r="J82" i="30"/>
  <c r="I82" i="30"/>
  <c r="H82" i="30"/>
  <c r="G82" i="30"/>
  <c r="F82" i="30"/>
  <c r="D82" i="30"/>
  <c r="C82" i="30"/>
  <c r="B82" i="30"/>
  <c r="A79" i="30"/>
  <c r="E86" i="31"/>
  <c r="E85" i="31"/>
  <c r="E84" i="31"/>
  <c r="E83" i="31"/>
  <c r="M82" i="31"/>
  <c r="L82" i="31"/>
  <c r="K82" i="31"/>
  <c r="J82" i="31"/>
  <c r="I82" i="31"/>
  <c r="H82" i="31"/>
  <c r="G82" i="31"/>
  <c r="F82" i="31"/>
  <c r="D82" i="31"/>
  <c r="C82" i="31"/>
  <c r="B82" i="31"/>
  <c r="A79" i="31"/>
  <c r="E86" i="1"/>
  <c r="E85" i="1"/>
  <c r="E84" i="1"/>
  <c r="E83" i="1"/>
  <c r="M82" i="1"/>
  <c r="L82" i="1"/>
  <c r="K82" i="1"/>
  <c r="J82" i="1"/>
  <c r="I82" i="1"/>
  <c r="H82" i="1"/>
  <c r="G82" i="1"/>
  <c r="F82" i="1"/>
  <c r="D82" i="1"/>
  <c r="C82" i="1"/>
  <c r="B82" i="1"/>
  <c r="A79" i="1"/>
  <c r="S96" i="31"/>
  <c r="R96" i="31"/>
  <c r="Q96" i="31"/>
  <c r="P96" i="31"/>
  <c r="E96" i="31"/>
  <c r="U96" i="31" s="1"/>
  <c r="U95" i="31"/>
  <c r="S95" i="31"/>
  <c r="R95" i="31"/>
  <c r="Q95" i="31"/>
  <c r="P95" i="31"/>
  <c r="E95" i="31"/>
  <c r="T95" i="31" s="1"/>
  <c r="U94" i="31"/>
  <c r="T94" i="31"/>
  <c r="S94" i="31"/>
  <c r="R94" i="31"/>
  <c r="Q94" i="31"/>
  <c r="P94" i="31"/>
  <c r="E94" i="31"/>
  <c r="U93" i="31"/>
  <c r="S93" i="31"/>
  <c r="R93" i="31"/>
  <c r="Q93" i="31"/>
  <c r="P93" i="31"/>
  <c r="E93" i="31"/>
  <c r="T93" i="31" s="1"/>
  <c r="T92" i="31"/>
  <c r="S92" i="31"/>
  <c r="R92" i="31"/>
  <c r="Q92" i="31"/>
  <c r="P92" i="31"/>
  <c r="E92" i="31"/>
  <c r="U92" i="31" s="1"/>
  <c r="U91" i="31"/>
  <c r="S91" i="31"/>
  <c r="R91" i="31"/>
  <c r="Q91" i="31"/>
  <c r="P91" i="31"/>
  <c r="E91" i="31"/>
  <c r="T91" i="31" s="1"/>
  <c r="T90" i="31"/>
  <c r="S90" i="31"/>
  <c r="R90" i="31"/>
  <c r="Q90" i="31"/>
  <c r="P90" i="31"/>
  <c r="E90" i="31"/>
  <c r="U90" i="31" s="1"/>
  <c r="U89" i="31"/>
  <c r="S89" i="31"/>
  <c r="R89" i="31"/>
  <c r="Q89" i="31"/>
  <c r="P89" i="31"/>
  <c r="E89" i="31"/>
  <c r="T89" i="31" s="1"/>
  <c r="S88" i="31"/>
  <c r="R88" i="31"/>
  <c r="R87" i="31" s="1"/>
  <c r="Q88" i="31"/>
  <c r="P88" i="31"/>
  <c r="E88" i="31"/>
  <c r="U88" i="31" s="1"/>
  <c r="O75" i="31"/>
  <c r="N75" i="31"/>
  <c r="M75" i="31"/>
  <c r="L75" i="31"/>
  <c r="K75" i="31"/>
  <c r="J75" i="31"/>
  <c r="I75" i="31"/>
  <c r="H75" i="31"/>
  <c r="G75" i="31"/>
  <c r="F75" i="31"/>
  <c r="C75" i="31"/>
  <c r="B75" i="31"/>
  <c r="O74" i="31"/>
  <c r="N74" i="31"/>
  <c r="M74" i="31"/>
  <c r="S74" i="31" s="1"/>
  <c r="L74" i="31"/>
  <c r="R74" i="31" s="1"/>
  <c r="K74" i="31"/>
  <c r="J74" i="31"/>
  <c r="I74" i="31"/>
  <c r="Q74" i="31" s="1"/>
  <c r="H74" i="31"/>
  <c r="P74" i="31" s="1"/>
  <c r="G74" i="31"/>
  <c r="F74" i="31"/>
  <c r="C74" i="31"/>
  <c r="B74" i="31"/>
  <c r="E74" i="31" s="1"/>
  <c r="Q73" i="31"/>
  <c r="O73" i="31"/>
  <c r="N73" i="31"/>
  <c r="M73" i="31"/>
  <c r="S73" i="31" s="1"/>
  <c r="L73" i="31"/>
  <c r="R73" i="31" s="1"/>
  <c r="K73" i="31"/>
  <c r="J73" i="31"/>
  <c r="I73" i="31"/>
  <c r="H73" i="31"/>
  <c r="P73" i="31" s="1"/>
  <c r="G73" i="31"/>
  <c r="F73" i="31"/>
  <c r="E73" i="31"/>
  <c r="C73" i="31"/>
  <c r="B73" i="31"/>
  <c r="T72" i="31"/>
  <c r="S72" i="31"/>
  <c r="R72" i="31"/>
  <c r="Q72" i="31"/>
  <c r="P72" i="31"/>
  <c r="E72" i="31"/>
  <c r="U72" i="31" s="1"/>
  <c r="S71" i="31"/>
  <c r="R71" i="31"/>
  <c r="Q71" i="31"/>
  <c r="P71" i="31"/>
  <c r="E71" i="31"/>
  <c r="U71" i="31" s="1"/>
  <c r="O69" i="31"/>
  <c r="N69" i="31"/>
  <c r="M69" i="31"/>
  <c r="L69" i="31"/>
  <c r="R69" i="31" s="1"/>
  <c r="K69" i="31"/>
  <c r="J69" i="31"/>
  <c r="I69" i="31"/>
  <c r="H69" i="31"/>
  <c r="G69" i="31"/>
  <c r="F69" i="31"/>
  <c r="C69" i="31"/>
  <c r="B69" i="31"/>
  <c r="O68" i="31"/>
  <c r="N68" i="31"/>
  <c r="M68" i="31"/>
  <c r="S68" i="31" s="1"/>
  <c r="L68" i="31"/>
  <c r="R68" i="31" s="1"/>
  <c r="K68" i="31"/>
  <c r="J68" i="31"/>
  <c r="I68" i="31"/>
  <c r="H68" i="31"/>
  <c r="G68" i="31"/>
  <c r="F68" i="31"/>
  <c r="C68" i="31"/>
  <c r="B68" i="31"/>
  <c r="E68" i="31" s="1"/>
  <c r="T67" i="31"/>
  <c r="S67" i="31"/>
  <c r="R67" i="31"/>
  <c r="Q67" i="31"/>
  <c r="P67" i="31"/>
  <c r="E67" i="31"/>
  <c r="U67" i="31" s="1"/>
  <c r="S66" i="31"/>
  <c r="R66" i="31"/>
  <c r="Q66" i="31"/>
  <c r="P66" i="31"/>
  <c r="E66" i="31"/>
  <c r="U66" i="31" s="1"/>
  <c r="S65" i="31"/>
  <c r="R65" i="31"/>
  <c r="Q65" i="31"/>
  <c r="P65" i="31"/>
  <c r="E65" i="31"/>
  <c r="U65" i="31" s="1"/>
  <c r="S64" i="31"/>
  <c r="R64" i="31"/>
  <c r="Q64" i="31"/>
  <c r="P64" i="31"/>
  <c r="E64" i="31"/>
  <c r="U64" i="31" s="1"/>
  <c r="S63" i="31"/>
  <c r="R63" i="31"/>
  <c r="Q63" i="31"/>
  <c r="P63" i="31"/>
  <c r="E63" i="31"/>
  <c r="U63" i="31" s="1"/>
  <c r="O61" i="31"/>
  <c r="N61" i="31"/>
  <c r="M61" i="31"/>
  <c r="S61" i="31" s="1"/>
  <c r="L61" i="31"/>
  <c r="R61" i="31" s="1"/>
  <c r="K61" i="31"/>
  <c r="J61" i="31"/>
  <c r="I61" i="31"/>
  <c r="H61" i="31"/>
  <c r="C61" i="31"/>
  <c r="B61" i="31"/>
  <c r="U60" i="31"/>
  <c r="T60" i="31"/>
  <c r="S60" i="31"/>
  <c r="R60" i="31"/>
  <c r="Q60" i="31"/>
  <c r="P60" i="31"/>
  <c r="E60" i="31"/>
  <c r="T59" i="31"/>
  <c r="S59" i="31"/>
  <c r="R59" i="31"/>
  <c r="Q59" i="31"/>
  <c r="P59" i="31"/>
  <c r="E59" i="31"/>
  <c r="U59" i="31" s="1"/>
  <c r="S58" i="31"/>
  <c r="R58" i="31"/>
  <c r="Q58" i="31"/>
  <c r="P58" i="31"/>
  <c r="E58" i="31"/>
  <c r="U58" i="31" s="1"/>
  <c r="S57" i="31"/>
  <c r="R57" i="31"/>
  <c r="Q57" i="31"/>
  <c r="P57" i="31"/>
  <c r="E57" i="31"/>
  <c r="U57" i="31" s="1"/>
  <c r="O55" i="31"/>
  <c r="N55" i="31"/>
  <c r="M55" i="31"/>
  <c r="S55" i="31" s="1"/>
  <c r="L55" i="31"/>
  <c r="R55" i="31" s="1"/>
  <c r="K55" i="31"/>
  <c r="J55" i="31"/>
  <c r="I55" i="31"/>
  <c r="H55" i="31"/>
  <c r="G55" i="31"/>
  <c r="F55" i="31"/>
  <c r="C55" i="31"/>
  <c r="B55" i="31"/>
  <c r="S54" i="31"/>
  <c r="R54" i="31"/>
  <c r="Q54" i="31"/>
  <c r="P54" i="31"/>
  <c r="E54" i="31"/>
  <c r="U54" i="31" s="1"/>
  <c r="S53" i="31"/>
  <c r="R53" i="31"/>
  <c r="Q53" i="31"/>
  <c r="P53" i="31"/>
  <c r="E53" i="31"/>
  <c r="U53" i="31" s="1"/>
  <c r="S52" i="31"/>
  <c r="R52" i="31"/>
  <c r="Q52" i="31"/>
  <c r="P52" i="31"/>
  <c r="E52" i="31"/>
  <c r="U52" i="31" s="1"/>
  <c r="S51" i="31"/>
  <c r="R51" i="31"/>
  <c r="Q51" i="31"/>
  <c r="P51" i="31"/>
  <c r="E51" i="31"/>
  <c r="U51" i="31" s="1"/>
  <c r="S50" i="31"/>
  <c r="R50" i="31"/>
  <c r="Q50" i="31"/>
  <c r="P50" i="31"/>
  <c r="E50" i="31"/>
  <c r="U49" i="31"/>
  <c r="T49" i="31"/>
  <c r="S49" i="31"/>
  <c r="R49" i="31"/>
  <c r="Q49" i="31"/>
  <c r="P49" i="31"/>
  <c r="E49" i="31"/>
  <c r="S48" i="31"/>
  <c r="R48" i="31"/>
  <c r="Q48" i="31"/>
  <c r="P48" i="31"/>
  <c r="E48" i="31"/>
  <c r="U48" i="31" s="1"/>
  <c r="T47" i="31"/>
  <c r="S47" i="31"/>
  <c r="R47" i="31"/>
  <c r="Q47" i="31"/>
  <c r="P47" i="31"/>
  <c r="E47" i="31"/>
  <c r="U47" i="31" s="1"/>
  <c r="S46" i="31"/>
  <c r="R46" i="31"/>
  <c r="Q46" i="31"/>
  <c r="P46" i="31"/>
  <c r="E46" i="31"/>
  <c r="U46" i="31" s="1"/>
  <c r="S45" i="31"/>
  <c r="R45" i="31"/>
  <c r="Q45" i="31"/>
  <c r="P45" i="31"/>
  <c r="E45" i="31"/>
  <c r="U45" i="31" s="1"/>
  <c r="S44" i="31"/>
  <c r="R44" i="31"/>
  <c r="Q44" i="31"/>
  <c r="P44" i="31"/>
  <c r="E44" i="31"/>
  <c r="U44" i="31" s="1"/>
  <c r="O42" i="31"/>
  <c r="N42" i="31"/>
  <c r="M42" i="31"/>
  <c r="S42" i="31" s="1"/>
  <c r="L42" i="31"/>
  <c r="R42" i="31" s="1"/>
  <c r="K42" i="31"/>
  <c r="J42" i="31"/>
  <c r="I42" i="31"/>
  <c r="Q42" i="31" s="1"/>
  <c r="H42" i="31"/>
  <c r="G42" i="31"/>
  <c r="F42" i="31"/>
  <c r="C42" i="31"/>
  <c r="B42" i="31"/>
  <c r="S41" i="31"/>
  <c r="R41" i="31"/>
  <c r="Q41" i="31"/>
  <c r="P41" i="31"/>
  <c r="E41" i="31"/>
  <c r="U41" i="31" s="1"/>
  <c r="S40" i="31"/>
  <c r="R40" i="31"/>
  <c r="Q40" i="31"/>
  <c r="P40" i="31"/>
  <c r="E40" i="31"/>
  <c r="U40" i="31" s="1"/>
  <c r="S39" i="31"/>
  <c r="R39" i="31"/>
  <c r="Q39" i="31"/>
  <c r="P39" i="31"/>
  <c r="E39" i="31"/>
  <c r="U38" i="31"/>
  <c r="T38" i="31"/>
  <c r="S38" i="31"/>
  <c r="R38" i="31"/>
  <c r="Q38" i="31"/>
  <c r="P38" i="31"/>
  <c r="E38" i="31"/>
  <c r="U37" i="31"/>
  <c r="T37" i="31"/>
  <c r="S37" i="31"/>
  <c r="R37" i="31"/>
  <c r="Q37" i="31"/>
  <c r="P37" i="31"/>
  <c r="E37" i="31"/>
  <c r="R35" i="31"/>
  <c r="O35" i="31"/>
  <c r="N35" i="31"/>
  <c r="M35" i="31"/>
  <c r="S35" i="31" s="1"/>
  <c r="L35" i="31"/>
  <c r="K35" i="31"/>
  <c r="J35" i="31"/>
  <c r="I35" i="31"/>
  <c r="Q35" i="31" s="1"/>
  <c r="H35" i="31"/>
  <c r="P35" i="31" s="1"/>
  <c r="G35" i="31"/>
  <c r="F35" i="31"/>
  <c r="C35" i="31"/>
  <c r="E35" i="31" s="1"/>
  <c r="B35" i="31"/>
  <c r="U34" i="31"/>
  <c r="T34" i="31"/>
  <c r="S34" i="31"/>
  <c r="R34" i="31"/>
  <c r="Q34" i="31"/>
  <c r="P34" i="31"/>
  <c r="E34" i="31"/>
  <c r="R32" i="31"/>
  <c r="O32" i="31"/>
  <c r="N32" i="31"/>
  <c r="M32" i="31"/>
  <c r="L32" i="31"/>
  <c r="K32" i="31"/>
  <c r="J32" i="31"/>
  <c r="I32" i="31"/>
  <c r="H32" i="31"/>
  <c r="G32" i="31"/>
  <c r="F32" i="31"/>
  <c r="C32" i="31"/>
  <c r="B32" i="31"/>
  <c r="U31" i="31"/>
  <c r="T31" i="31"/>
  <c r="S31" i="31"/>
  <c r="R31" i="31"/>
  <c r="Q31" i="31"/>
  <c r="P31" i="31"/>
  <c r="E31" i="31"/>
  <c r="T30" i="31"/>
  <c r="S30" i="31"/>
  <c r="R30" i="31"/>
  <c r="Q30" i="31"/>
  <c r="P30" i="31"/>
  <c r="E30" i="31"/>
  <c r="U30" i="31" s="1"/>
  <c r="S29" i="31"/>
  <c r="R29" i="31"/>
  <c r="Q29" i="31"/>
  <c r="P29" i="31"/>
  <c r="E29" i="31"/>
  <c r="U29" i="31" s="1"/>
  <c r="S28" i="31"/>
  <c r="R28" i="31"/>
  <c r="Q28" i="31"/>
  <c r="P28" i="31"/>
  <c r="E28" i="31"/>
  <c r="U28" i="31" s="1"/>
  <c r="O26" i="31"/>
  <c r="N26" i="31"/>
  <c r="M26" i="31"/>
  <c r="S26" i="31" s="1"/>
  <c r="L26" i="31"/>
  <c r="R26" i="31" s="1"/>
  <c r="K26" i="31"/>
  <c r="J26" i="31"/>
  <c r="I26" i="31"/>
  <c r="H26" i="31"/>
  <c r="G26" i="31"/>
  <c r="F26" i="31"/>
  <c r="E26" i="31"/>
  <c r="C26" i="31"/>
  <c r="B26" i="31"/>
  <c r="S25" i="31"/>
  <c r="R25" i="31"/>
  <c r="Q25" i="31"/>
  <c r="P25" i="31"/>
  <c r="E25" i="31"/>
  <c r="U25" i="31" s="1"/>
  <c r="S24" i="31"/>
  <c r="R24" i="31"/>
  <c r="Q24" i="31"/>
  <c r="P24" i="31"/>
  <c r="E24" i="31"/>
  <c r="U24" i="31" s="1"/>
  <c r="S23" i="31"/>
  <c r="R23" i="31"/>
  <c r="Q23" i="31"/>
  <c r="P23" i="31"/>
  <c r="E23" i="31"/>
  <c r="U23" i="31" s="1"/>
  <c r="S22" i="31"/>
  <c r="R22" i="31"/>
  <c r="Q22" i="31"/>
  <c r="P22" i="31"/>
  <c r="E22" i="31"/>
  <c r="U21" i="31"/>
  <c r="T21" i="31"/>
  <c r="S21" i="31"/>
  <c r="R21" i="31"/>
  <c r="Q21" i="31"/>
  <c r="P21" i="31"/>
  <c r="E21" i="31"/>
  <c r="U20" i="31"/>
  <c r="T20" i="31"/>
  <c r="S20" i="31"/>
  <c r="R20" i="31"/>
  <c r="Q20" i="31"/>
  <c r="P20" i="31"/>
  <c r="E20" i="31"/>
  <c r="U19" i="31"/>
  <c r="T19" i="31"/>
  <c r="S19" i="31"/>
  <c r="R19" i="31"/>
  <c r="Q19" i="31"/>
  <c r="P19" i="31"/>
  <c r="E19" i="31"/>
  <c r="Q17" i="31"/>
  <c r="O17" i="31"/>
  <c r="N17" i="31"/>
  <c r="R17" i="31" s="1"/>
  <c r="M17" i="31"/>
  <c r="S17" i="31" s="1"/>
  <c r="L17" i="31"/>
  <c r="K17" i="31"/>
  <c r="J17" i="31"/>
  <c r="I17" i="31"/>
  <c r="H17" i="31"/>
  <c r="P17" i="31" s="1"/>
  <c r="G17" i="31"/>
  <c r="F17" i="31"/>
  <c r="C17" i="31"/>
  <c r="B17" i="31"/>
  <c r="E17" i="31" s="1"/>
  <c r="U16" i="31"/>
  <c r="T16" i="31"/>
  <c r="S16" i="31"/>
  <c r="R16" i="31"/>
  <c r="Q16" i="31"/>
  <c r="P16" i="31"/>
  <c r="E16" i="31"/>
  <c r="S15" i="31"/>
  <c r="R15" i="31"/>
  <c r="Q15" i="31"/>
  <c r="P15" i="31"/>
  <c r="E15" i="31"/>
  <c r="U15" i="31" s="1"/>
  <c r="S14" i="31"/>
  <c r="R14" i="31"/>
  <c r="Q14" i="31"/>
  <c r="P14" i="31"/>
  <c r="E14" i="31"/>
  <c r="U14" i="31" s="1"/>
  <c r="S13" i="31"/>
  <c r="R13" i="31"/>
  <c r="Q13" i="31"/>
  <c r="P13" i="31"/>
  <c r="E13" i="31"/>
  <c r="U13" i="31" s="1"/>
  <c r="S12" i="31"/>
  <c r="R12" i="31"/>
  <c r="Q12" i="31"/>
  <c r="P12" i="31"/>
  <c r="E12" i="31"/>
  <c r="U12" i="31" s="1"/>
  <c r="S11" i="31"/>
  <c r="R11" i="31"/>
  <c r="Q11" i="31"/>
  <c r="P11" i="31"/>
  <c r="E11" i="31"/>
  <c r="U10" i="31"/>
  <c r="T10" i="31"/>
  <c r="S10" i="31"/>
  <c r="R10" i="31"/>
  <c r="Q10" i="31"/>
  <c r="P10" i="31"/>
  <c r="E10" i="31"/>
  <c r="U9" i="31"/>
  <c r="T9" i="31"/>
  <c r="S9" i="31"/>
  <c r="R9" i="31"/>
  <c r="Q9" i="31"/>
  <c r="P9" i="31"/>
  <c r="E9" i="31"/>
  <c r="T96" i="30"/>
  <c r="S96" i="30"/>
  <c r="R96" i="30"/>
  <c r="Q96" i="30"/>
  <c r="P96" i="30"/>
  <c r="E96" i="30"/>
  <c r="U96" i="30" s="1"/>
  <c r="S95" i="30"/>
  <c r="R95" i="30"/>
  <c r="Q95" i="30"/>
  <c r="P95" i="30"/>
  <c r="E95" i="30"/>
  <c r="U95" i="30" s="1"/>
  <c r="S94" i="30"/>
  <c r="R94" i="30"/>
  <c r="Q94" i="30"/>
  <c r="P94" i="30"/>
  <c r="E94" i="30"/>
  <c r="U94" i="30" s="1"/>
  <c r="S93" i="30"/>
  <c r="R93" i="30"/>
  <c r="Q93" i="30"/>
  <c r="P93" i="30"/>
  <c r="E93" i="30"/>
  <c r="U93" i="30" s="1"/>
  <c r="S92" i="30"/>
  <c r="R92" i="30"/>
  <c r="Q92" i="30"/>
  <c r="P92" i="30"/>
  <c r="E92" i="30"/>
  <c r="U92" i="30" s="1"/>
  <c r="S91" i="30"/>
  <c r="R91" i="30"/>
  <c r="Q91" i="30"/>
  <c r="P91" i="30"/>
  <c r="E91" i="30"/>
  <c r="U90" i="30"/>
  <c r="T90" i="30"/>
  <c r="S90" i="30"/>
  <c r="R90" i="30"/>
  <c r="Q90" i="30"/>
  <c r="P90" i="30"/>
  <c r="E90" i="30"/>
  <c r="U89" i="30"/>
  <c r="T89" i="30"/>
  <c r="S89" i="30"/>
  <c r="R89" i="30"/>
  <c r="Q89" i="30"/>
  <c r="P89" i="30"/>
  <c r="E89" i="30"/>
  <c r="T88" i="30"/>
  <c r="S88" i="30"/>
  <c r="R88" i="30"/>
  <c r="Q88" i="30"/>
  <c r="P88" i="30"/>
  <c r="E88" i="30"/>
  <c r="U88" i="30" s="1"/>
  <c r="O75" i="30"/>
  <c r="N75" i="30"/>
  <c r="M75" i="30"/>
  <c r="L75" i="30"/>
  <c r="K75" i="30"/>
  <c r="J75" i="30"/>
  <c r="I75" i="30"/>
  <c r="H75" i="30"/>
  <c r="G75" i="30"/>
  <c r="F75" i="30"/>
  <c r="C75" i="30"/>
  <c r="B75" i="30"/>
  <c r="R74" i="30"/>
  <c r="O74" i="30"/>
  <c r="N74" i="30"/>
  <c r="M74" i="30"/>
  <c r="S74" i="30" s="1"/>
  <c r="L74" i="30"/>
  <c r="K74" i="30"/>
  <c r="J74" i="30"/>
  <c r="I74" i="30"/>
  <c r="Q74" i="30" s="1"/>
  <c r="H74" i="30"/>
  <c r="G74" i="30"/>
  <c r="F74" i="30"/>
  <c r="C74" i="30"/>
  <c r="B74" i="30"/>
  <c r="E74" i="30" s="1"/>
  <c r="S73" i="30"/>
  <c r="R73" i="30"/>
  <c r="O73" i="30"/>
  <c r="N73" i="30"/>
  <c r="M73" i="30"/>
  <c r="L73" i="30"/>
  <c r="K73" i="30"/>
  <c r="J73" i="30"/>
  <c r="I73" i="30"/>
  <c r="Q73" i="30" s="1"/>
  <c r="H73" i="30"/>
  <c r="P73" i="30" s="1"/>
  <c r="G73" i="30"/>
  <c r="F73" i="30"/>
  <c r="C73" i="30"/>
  <c r="B73" i="30"/>
  <c r="E73" i="30" s="1"/>
  <c r="U72" i="30"/>
  <c r="T72" i="30"/>
  <c r="S72" i="30"/>
  <c r="R72" i="30"/>
  <c r="Q72" i="30"/>
  <c r="P72" i="30"/>
  <c r="E72" i="30"/>
  <c r="U71" i="30"/>
  <c r="T71" i="30"/>
  <c r="S71" i="30"/>
  <c r="R71" i="30"/>
  <c r="Q71" i="30"/>
  <c r="P71" i="30"/>
  <c r="E71" i="30"/>
  <c r="O69" i="30"/>
  <c r="N69" i="30"/>
  <c r="R69" i="30" s="1"/>
  <c r="M69" i="30"/>
  <c r="L69" i="30"/>
  <c r="K69" i="30"/>
  <c r="J69" i="30"/>
  <c r="I69" i="30"/>
  <c r="H69" i="30"/>
  <c r="G69" i="30"/>
  <c r="F69" i="30"/>
  <c r="C69" i="30"/>
  <c r="B69" i="30"/>
  <c r="O68" i="30"/>
  <c r="N68" i="30"/>
  <c r="M68" i="30"/>
  <c r="S68" i="30" s="1"/>
  <c r="L68" i="30"/>
  <c r="R68" i="30" s="1"/>
  <c r="K68" i="30"/>
  <c r="J68" i="30"/>
  <c r="I68" i="30"/>
  <c r="H68" i="30"/>
  <c r="G68" i="30"/>
  <c r="F68" i="30"/>
  <c r="C68" i="30"/>
  <c r="B68" i="30"/>
  <c r="E68" i="30" s="1"/>
  <c r="U67" i="30"/>
  <c r="T67" i="30"/>
  <c r="S67" i="30"/>
  <c r="R67" i="30"/>
  <c r="Q67" i="30"/>
  <c r="P67" i="30"/>
  <c r="E67" i="30"/>
  <c r="U66" i="30"/>
  <c r="T66" i="30"/>
  <c r="S66" i="30"/>
  <c r="R66" i="30"/>
  <c r="Q66" i="30"/>
  <c r="P66" i="30"/>
  <c r="E66" i="30"/>
  <c r="U65" i="30"/>
  <c r="T65" i="30"/>
  <c r="S65" i="30"/>
  <c r="R65" i="30"/>
  <c r="Q65" i="30"/>
  <c r="P65" i="30"/>
  <c r="E65" i="30"/>
  <c r="S64" i="30"/>
  <c r="R64" i="30"/>
  <c r="Q64" i="30"/>
  <c r="P64" i="30"/>
  <c r="E64" i="30"/>
  <c r="U64" i="30" s="1"/>
  <c r="S63" i="30"/>
  <c r="R63" i="30"/>
  <c r="Q63" i="30"/>
  <c r="P63" i="30"/>
  <c r="E63" i="30"/>
  <c r="U63" i="30" s="1"/>
  <c r="O61" i="30"/>
  <c r="N61" i="30"/>
  <c r="M61" i="30"/>
  <c r="S61" i="30" s="1"/>
  <c r="L61" i="30"/>
  <c r="R61" i="30" s="1"/>
  <c r="K61" i="30"/>
  <c r="J61" i="30"/>
  <c r="I61" i="30"/>
  <c r="H61" i="30"/>
  <c r="C61" i="30"/>
  <c r="B61" i="30"/>
  <c r="E61" i="30" s="1"/>
  <c r="S60" i="30"/>
  <c r="R60" i="30"/>
  <c r="Q60" i="30"/>
  <c r="P60" i="30"/>
  <c r="E60" i="30"/>
  <c r="U60" i="30" s="1"/>
  <c r="S59" i="30"/>
  <c r="R59" i="30"/>
  <c r="Q59" i="30"/>
  <c r="P59" i="30"/>
  <c r="E59" i="30"/>
  <c r="U58" i="30"/>
  <c r="T58" i="30"/>
  <c r="S58" i="30"/>
  <c r="R58" i="30"/>
  <c r="Q58" i="30"/>
  <c r="P58" i="30"/>
  <c r="E58" i="30"/>
  <c r="S57" i="30"/>
  <c r="R57" i="30"/>
  <c r="Q57" i="30"/>
  <c r="P57" i="30"/>
  <c r="E57" i="30"/>
  <c r="U57" i="30" s="1"/>
  <c r="O55" i="30"/>
  <c r="N55" i="30"/>
  <c r="M55" i="30"/>
  <c r="L55" i="30"/>
  <c r="K55" i="30"/>
  <c r="J55" i="30"/>
  <c r="I55" i="30"/>
  <c r="H55" i="30"/>
  <c r="G55" i="30"/>
  <c r="F55" i="30"/>
  <c r="C55" i="30"/>
  <c r="B55" i="30"/>
  <c r="U54" i="30"/>
  <c r="T54" i="30"/>
  <c r="S54" i="30"/>
  <c r="R54" i="30"/>
  <c r="Q54" i="30"/>
  <c r="P54" i="30"/>
  <c r="E54" i="30"/>
  <c r="T53" i="30"/>
  <c r="S53" i="30"/>
  <c r="R53" i="30"/>
  <c r="Q53" i="30"/>
  <c r="U53" i="30" s="1"/>
  <c r="P53" i="30"/>
  <c r="E53" i="30"/>
  <c r="S52" i="30"/>
  <c r="R52" i="30"/>
  <c r="Q52" i="30"/>
  <c r="P52" i="30"/>
  <c r="E52" i="30"/>
  <c r="T52" i="30" s="1"/>
  <c r="S51" i="30"/>
  <c r="R51" i="30"/>
  <c r="Q51" i="30"/>
  <c r="P51" i="30"/>
  <c r="E51" i="30"/>
  <c r="U51" i="30" s="1"/>
  <c r="S50" i="30"/>
  <c r="R50" i="30"/>
  <c r="Q50" i="30"/>
  <c r="P50" i="30"/>
  <c r="E50" i="30"/>
  <c r="U50" i="30" s="1"/>
  <c r="S49" i="30"/>
  <c r="R49" i="30"/>
  <c r="Q49" i="30"/>
  <c r="P49" i="30"/>
  <c r="E49" i="30"/>
  <c r="U49" i="30" s="1"/>
  <c r="S48" i="30"/>
  <c r="R48" i="30"/>
  <c r="Q48" i="30"/>
  <c r="P48" i="30"/>
  <c r="E48" i="30"/>
  <c r="U47" i="30"/>
  <c r="T47" i="30"/>
  <c r="S47" i="30"/>
  <c r="R47" i="30"/>
  <c r="Q47" i="30"/>
  <c r="P47" i="30"/>
  <c r="E47" i="30"/>
  <c r="U46" i="30"/>
  <c r="T46" i="30"/>
  <c r="S46" i="30"/>
  <c r="R46" i="30"/>
  <c r="Q46" i="30"/>
  <c r="P46" i="30"/>
  <c r="E46" i="30"/>
  <c r="U45" i="30"/>
  <c r="T45" i="30"/>
  <c r="S45" i="30"/>
  <c r="R45" i="30"/>
  <c r="Q45" i="30"/>
  <c r="P45" i="30"/>
  <c r="E45" i="30"/>
  <c r="S44" i="30"/>
  <c r="R44" i="30"/>
  <c r="Q44" i="30"/>
  <c r="P44" i="30"/>
  <c r="E44" i="30"/>
  <c r="U44" i="30" s="1"/>
  <c r="O42" i="30"/>
  <c r="N42" i="30"/>
  <c r="M42" i="30"/>
  <c r="L42" i="30"/>
  <c r="K42" i="30"/>
  <c r="J42" i="30"/>
  <c r="I42" i="30"/>
  <c r="H42" i="30"/>
  <c r="P42" i="30" s="1"/>
  <c r="G42" i="30"/>
  <c r="F42" i="30"/>
  <c r="E42" i="30"/>
  <c r="C42" i="30"/>
  <c r="B42" i="30"/>
  <c r="U41" i="30"/>
  <c r="T41" i="30"/>
  <c r="S41" i="30"/>
  <c r="R41" i="30"/>
  <c r="Q41" i="30"/>
  <c r="P41" i="30"/>
  <c r="E41" i="30"/>
  <c r="S40" i="30"/>
  <c r="R40" i="30"/>
  <c r="Q40" i="30"/>
  <c r="P40" i="30"/>
  <c r="E40" i="30"/>
  <c r="U40" i="30" s="1"/>
  <c r="S39" i="30"/>
  <c r="R39" i="30"/>
  <c r="Q39" i="30"/>
  <c r="P39" i="30"/>
  <c r="E39" i="30"/>
  <c r="U39" i="30" s="1"/>
  <c r="S38" i="30"/>
  <c r="R38" i="30"/>
  <c r="Q38" i="30"/>
  <c r="P38" i="30"/>
  <c r="E38" i="30"/>
  <c r="U38" i="30" s="1"/>
  <c r="S37" i="30"/>
  <c r="R37" i="30"/>
  <c r="Q37" i="30"/>
  <c r="P37" i="30"/>
  <c r="E37" i="30"/>
  <c r="S35" i="30"/>
  <c r="O35" i="30"/>
  <c r="N35" i="30"/>
  <c r="M35" i="30"/>
  <c r="L35" i="30"/>
  <c r="R35" i="30" s="1"/>
  <c r="K35" i="30"/>
  <c r="J35" i="30"/>
  <c r="I35" i="30"/>
  <c r="Q35" i="30" s="1"/>
  <c r="H35" i="30"/>
  <c r="G35" i="30"/>
  <c r="F35" i="30"/>
  <c r="C35" i="30"/>
  <c r="B35" i="30"/>
  <c r="S34" i="30"/>
  <c r="R34" i="30"/>
  <c r="Q34" i="30"/>
  <c r="P34" i="30"/>
  <c r="E34" i="30"/>
  <c r="O32" i="30"/>
  <c r="N32" i="30"/>
  <c r="M32" i="30"/>
  <c r="S32" i="30" s="1"/>
  <c r="L32" i="30"/>
  <c r="R32" i="30" s="1"/>
  <c r="K32" i="30"/>
  <c r="J32" i="30"/>
  <c r="I32" i="30"/>
  <c r="H32" i="30"/>
  <c r="G32" i="30"/>
  <c r="F32" i="30"/>
  <c r="C32" i="30"/>
  <c r="B32" i="30"/>
  <c r="S31" i="30"/>
  <c r="R31" i="30"/>
  <c r="Q31" i="30"/>
  <c r="P31" i="30"/>
  <c r="E31" i="30"/>
  <c r="U30" i="30"/>
  <c r="T30" i="30"/>
  <c r="S30" i="30"/>
  <c r="R30" i="30"/>
  <c r="Q30" i="30"/>
  <c r="P30" i="30"/>
  <c r="E30" i="30"/>
  <c r="S29" i="30"/>
  <c r="R29" i="30"/>
  <c r="Q29" i="30"/>
  <c r="P29" i="30"/>
  <c r="E29" i="30"/>
  <c r="T29" i="30" s="1"/>
  <c r="S28" i="30"/>
  <c r="R28" i="30"/>
  <c r="Q28" i="30"/>
  <c r="P28" i="30"/>
  <c r="E28" i="30"/>
  <c r="U28" i="30" s="1"/>
  <c r="O26" i="30"/>
  <c r="N26" i="30"/>
  <c r="M26" i="30"/>
  <c r="S26" i="30" s="1"/>
  <c r="L26" i="30"/>
  <c r="R26" i="30" s="1"/>
  <c r="K26" i="30"/>
  <c r="J26" i="30"/>
  <c r="I26" i="30"/>
  <c r="Q26" i="30" s="1"/>
  <c r="H26" i="30"/>
  <c r="G26" i="30"/>
  <c r="F26" i="30"/>
  <c r="C26" i="30"/>
  <c r="B26" i="30"/>
  <c r="E26" i="30" s="1"/>
  <c r="U25" i="30"/>
  <c r="S25" i="30"/>
  <c r="R25" i="30"/>
  <c r="Q25" i="30"/>
  <c r="P25" i="30"/>
  <c r="E25" i="30"/>
  <c r="T25" i="30" s="1"/>
  <c r="U24" i="30"/>
  <c r="T24" i="30"/>
  <c r="S24" i="30"/>
  <c r="R24" i="30"/>
  <c r="Q24" i="30"/>
  <c r="P24" i="30"/>
  <c r="E24" i="30"/>
  <c r="T23" i="30"/>
  <c r="S23" i="30"/>
  <c r="R23" i="30"/>
  <c r="Q23" i="30"/>
  <c r="P23" i="30"/>
  <c r="E23" i="30"/>
  <c r="U23" i="30" s="1"/>
  <c r="S22" i="30"/>
  <c r="R22" i="30"/>
  <c r="Q22" i="30"/>
  <c r="P22" i="30"/>
  <c r="E22" i="30"/>
  <c r="U22" i="30" s="1"/>
  <c r="S21" i="30"/>
  <c r="R21" i="30"/>
  <c r="Q21" i="30"/>
  <c r="P21" i="30"/>
  <c r="E21" i="30"/>
  <c r="U21" i="30" s="1"/>
  <c r="S20" i="30"/>
  <c r="R20" i="30"/>
  <c r="Q20" i="30"/>
  <c r="P20" i="30"/>
  <c r="E20" i="30"/>
  <c r="U19" i="30"/>
  <c r="T19" i="30"/>
  <c r="S19" i="30"/>
  <c r="R19" i="30"/>
  <c r="Q19" i="30"/>
  <c r="P19" i="30"/>
  <c r="E19" i="30"/>
  <c r="S17" i="30"/>
  <c r="R17" i="30"/>
  <c r="O17" i="30"/>
  <c r="N17" i="30"/>
  <c r="M17" i="30"/>
  <c r="L17" i="30"/>
  <c r="K17" i="30"/>
  <c r="J17" i="30"/>
  <c r="I17" i="30"/>
  <c r="H17" i="30"/>
  <c r="P17" i="30" s="1"/>
  <c r="G17" i="30"/>
  <c r="F17" i="30"/>
  <c r="C17" i="30"/>
  <c r="B17" i="30"/>
  <c r="E17" i="30" s="1"/>
  <c r="U16" i="30"/>
  <c r="T16" i="30"/>
  <c r="S16" i="30"/>
  <c r="R16" i="30"/>
  <c r="Q16" i="30"/>
  <c r="P16" i="30"/>
  <c r="E16" i="30"/>
  <c r="U15" i="30"/>
  <c r="S15" i="30"/>
  <c r="R15" i="30"/>
  <c r="Q15" i="30"/>
  <c r="P15" i="30"/>
  <c r="E15" i="30"/>
  <c r="T15" i="30" s="1"/>
  <c r="U14" i="30"/>
  <c r="T14" i="30"/>
  <c r="S14" i="30"/>
  <c r="R14" i="30"/>
  <c r="Q14" i="30"/>
  <c r="P14" i="30"/>
  <c r="E14" i="30"/>
  <c r="U13" i="30"/>
  <c r="T13" i="30"/>
  <c r="S13" i="30"/>
  <c r="R13" i="30"/>
  <c r="Q13" i="30"/>
  <c r="P13" i="30"/>
  <c r="E13" i="30"/>
  <c r="T12" i="30"/>
  <c r="S12" i="30"/>
  <c r="R12" i="30"/>
  <c r="Q12" i="30"/>
  <c r="P12" i="30"/>
  <c r="E12" i="30"/>
  <c r="U12" i="30" s="1"/>
  <c r="S11" i="30"/>
  <c r="R11" i="30"/>
  <c r="Q11" i="30"/>
  <c r="P11" i="30"/>
  <c r="E11" i="30"/>
  <c r="U11" i="30" s="1"/>
  <c r="S10" i="30"/>
  <c r="R10" i="30"/>
  <c r="Q10" i="30"/>
  <c r="P10" i="30"/>
  <c r="E10" i="30"/>
  <c r="U10" i="30" s="1"/>
  <c r="S9" i="30"/>
  <c r="R9" i="30"/>
  <c r="Q9" i="30"/>
  <c r="P9" i="30"/>
  <c r="E9" i="30"/>
  <c r="U96" i="29"/>
  <c r="T96" i="29"/>
  <c r="S96" i="29"/>
  <c r="R96" i="29"/>
  <c r="Q96" i="29"/>
  <c r="P96" i="29"/>
  <c r="E96" i="29"/>
  <c r="U95" i="29"/>
  <c r="S95" i="29"/>
  <c r="R95" i="29"/>
  <c r="Q95" i="29"/>
  <c r="P95" i="29"/>
  <c r="E95" i="29"/>
  <c r="T95" i="29" s="1"/>
  <c r="U94" i="29"/>
  <c r="T94" i="29"/>
  <c r="S94" i="29"/>
  <c r="R94" i="29"/>
  <c r="Q94" i="29"/>
  <c r="P94" i="29"/>
  <c r="E94" i="29"/>
  <c r="U93" i="29"/>
  <c r="T93" i="29"/>
  <c r="S93" i="29"/>
  <c r="R93" i="29"/>
  <c r="Q93" i="29"/>
  <c r="P93" i="29"/>
  <c r="E93" i="29"/>
  <c r="T92" i="29"/>
  <c r="S92" i="29"/>
  <c r="R92" i="29"/>
  <c r="Q92" i="29"/>
  <c r="P92" i="29"/>
  <c r="E92" i="29"/>
  <c r="U92" i="29" s="1"/>
  <c r="S91" i="29"/>
  <c r="R91" i="29"/>
  <c r="Q91" i="29"/>
  <c r="P91" i="29"/>
  <c r="E91" i="29"/>
  <c r="U91" i="29" s="1"/>
  <c r="S90" i="29"/>
  <c r="R90" i="29"/>
  <c r="Q90" i="29"/>
  <c r="P90" i="29"/>
  <c r="E90" i="29"/>
  <c r="U90" i="29" s="1"/>
  <c r="S89" i="29"/>
  <c r="R89" i="29"/>
  <c r="Q89" i="29"/>
  <c r="P89" i="29"/>
  <c r="E89" i="29"/>
  <c r="U88" i="29"/>
  <c r="T88" i="29"/>
  <c r="S88" i="29"/>
  <c r="R88" i="29"/>
  <c r="Q88" i="29"/>
  <c r="P88" i="29"/>
  <c r="E88" i="29"/>
  <c r="W75" i="29"/>
  <c r="V75" i="29"/>
  <c r="O75" i="29"/>
  <c r="N75" i="29"/>
  <c r="M75" i="29"/>
  <c r="L75" i="29"/>
  <c r="K75" i="29"/>
  <c r="J75" i="29"/>
  <c r="I75" i="29"/>
  <c r="H75" i="29"/>
  <c r="G75" i="29"/>
  <c r="F75" i="29"/>
  <c r="C75" i="29"/>
  <c r="B75" i="29"/>
  <c r="W74" i="29"/>
  <c r="V74" i="29"/>
  <c r="O74" i="29"/>
  <c r="N74" i="29"/>
  <c r="R74" i="29" s="1"/>
  <c r="M74" i="29"/>
  <c r="S74" i="29" s="1"/>
  <c r="L74" i="29"/>
  <c r="K74" i="29"/>
  <c r="J74" i="29"/>
  <c r="I74" i="29"/>
  <c r="Q74" i="29" s="1"/>
  <c r="H74" i="29"/>
  <c r="P74" i="29" s="1"/>
  <c r="G74" i="29"/>
  <c r="F74" i="29"/>
  <c r="E74" i="29"/>
  <c r="C74" i="29"/>
  <c r="B74" i="29"/>
  <c r="W73" i="29"/>
  <c r="V73" i="29"/>
  <c r="S73" i="29"/>
  <c r="R73" i="29"/>
  <c r="O73" i="29"/>
  <c r="N73" i="29"/>
  <c r="M73" i="29"/>
  <c r="L73" i="29"/>
  <c r="K73" i="29"/>
  <c r="J73" i="29"/>
  <c r="I73" i="29"/>
  <c r="Q73" i="29" s="1"/>
  <c r="H73" i="29"/>
  <c r="P73" i="29" s="1"/>
  <c r="G73" i="29"/>
  <c r="F73" i="29"/>
  <c r="C73" i="29"/>
  <c r="B73" i="29"/>
  <c r="E73" i="29" s="1"/>
  <c r="U72" i="29"/>
  <c r="T72" i="29"/>
  <c r="S72" i="29"/>
  <c r="R72" i="29"/>
  <c r="Q72" i="29"/>
  <c r="P72" i="29"/>
  <c r="E72" i="29"/>
  <c r="U71" i="29"/>
  <c r="S71" i="29"/>
  <c r="R71" i="29"/>
  <c r="Q71" i="29"/>
  <c r="P71" i="29"/>
  <c r="E71" i="29"/>
  <c r="W69" i="29"/>
  <c r="V69" i="29"/>
  <c r="O69" i="29"/>
  <c r="N69" i="29"/>
  <c r="M69" i="29"/>
  <c r="L69" i="29"/>
  <c r="K69" i="29"/>
  <c r="J69" i="29"/>
  <c r="I69" i="29"/>
  <c r="H69" i="29"/>
  <c r="G69" i="29"/>
  <c r="F69" i="29"/>
  <c r="C69" i="29"/>
  <c r="B69" i="29"/>
  <c r="O68" i="29"/>
  <c r="N68" i="29"/>
  <c r="M68" i="29"/>
  <c r="S68" i="29" s="1"/>
  <c r="L68" i="29"/>
  <c r="R68" i="29" s="1"/>
  <c r="K68" i="29"/>
  <c r="J68" i="29"/>
  <c r="I68" i="29"/>
  <c r="Q68" i="29" s="1"/>
  <c r="H68" i="29"/>
  <c r="P68" i="29" s="1"/>
  <c r="G68" i="29"/>
  <c r="F68" i="29"/>
  <c r="C68" i="29"/>
  <c r="B68" i="29"/>
  <c r="E68" i="29" s="1"/>
  <c r="S67" i="29"/>
  <c r="R67" i="29"/>
  <c r="Q67" i="29"/>
  <c r="P67" i="29"/>
  <c r="E67" i="29"/>
  <c r="U67" i="29" s="1"/>
  <c r="S66" i="29"/>
  <c r="R66" i="29"/>
  <c r="Q66" i="29"/>
  <c r="P66" i="29"/>
  <c r="E66" i="29"/>
  <c r="U65" i="29"/>
  <c r="S65" i="29"/>
  <c r="R65" i="29"/>
  <c r="Q65" i="29"/>
  <c r="P65" i="29"/>
  <c r="E65" i="29"/>
  <c r="T65" i="29" s="1"/>
  <c r="U64" i="29"/>
  <c r="S64" i="29"/>
  <c r="R64" i="29"/>
  <c r="Q64" i="29"/>
  <c r="P64" i="29"/>
  <c r="E64" i="29"/>
  <c r="T64" i="29" s="1"/>
  <c r="U63" i="29"/>
  <c r="T63" i="29"/>
  <c r="S63" i="29"/>
  <c r="R63" i="29"/>
  <c r="Q63" i="29"/>
  <c r="P63" i="29"/>
  <c r="E63" i="29"/>
  <c r="O61" i="29"/>
  <c r="N61" i="29"/>
  <c r="M61" i="29"/>
  <c r="S61" i="29" s="1"/>
  <c r="L61" i="29"/>
  <c r="R61" i="29" s="1"/>
  <c r="K61" i="29"/>
  <c r="J61" i="29"/>
  <c r="I61" i="29"/>
  <c r="H61" i="29"/>
  <c r="C61" i="29"/>
  <c r="B61" i="29"/>
  <c r="E61" i="29" s="1"/>
  <c r="S60" i="29"/>
  <c r="R60" i="29"/>
  <c r="Q60" i="29"/>
  <c r="P60" i="29"/>
  <c r="E60" i="29"/>
  <c r="U60" i="29" s="1"/>
  <c r="S59" i="29"/>
  <c r="R59" i="29"/>
  <c r="Q59" i="29"/>
  <c r="P59" i="29"/>
  <c r="E59" i="29"/>
  <c r="U59" i="29" s="1"/>
  <c r="S58" i="29"/>
  <c r="R58" i="29"/>
  <c r="Q58" i="29"/>
  <c r="P58" i="29"/>
  <c r="E58" i="29"/>
  <c r="U58" i="29" s="1"/>
  <c r="S57" i="29"/>
  <c r="R57" i="29"/>
  <c r="Q57" i="29"/>
  <c r="P57" i="29"/>
  <c r="E57" i="29"/>
  <c r="W55" i="29"/>
  <c r="V55" i="29"/>
  <c r="O55" i="29"/>
  <c r="N55" i="29"/>
  <c r="M55" i="29"/>
  <c r="S55" i="29" s="1"/>
  <c r="L55" i="29"/>
  <c r="R55" i="29" s="1"/>
  <c r="K55" i="29"/>
  <c r="J55" i="29"/>
  <c r="I55" i="29"/>
  <c r="H55" i="29"/>
  <c r="G55" i="29"/>
  <c r="F55" i="29"/>
  <c r="C55" i="29"/>
  <c r="B55" i="29"/>
  <c r="S54" i="29"/>
  <c r="R54" i="29"/>
  <c r="Q54" i="29"/>
  <c r="P54" i="29"/>
  <c r="E54" i="29"/>
  <c r="U54" i="29" s="1"/>
  <c r="S53" i="29"/>
  <c r="R53" i="29"/>
  <c r="Q53" i="29"/>
  <c r="P53" i="29"/>
  <c r="E53" i="29"/>
  <c r="U53" i="29" s="1"/>
  <c r="S52" i="29"/>
  <c r="R52" i="29"/>
  <c r="Q52" i="29"/>
  <c r="P52" i="29"/>
  <c r="E52" i="29"/>
  <c r="S51" i="29"/>
  <c r="R51" i="29"/>
  <c r="Q51" i="29"/>
  <c r="P51" i="29"/>
  <c r="E51" i="29"/>
  <c r="U51" i="29" s="1"/>
  <c r="S50" i="29"/>
  <c r="R50" i="29"/>
  <c r="Q50" i="29"/>
  <c r="P50" i="29"/>
  <c r="E50" i="29"/>
  <c r="T50" i="29" s="1"/>
  <c r="U49" i="29"/>
  <c r="T49" i="29"/>
  <c r="S49" i="29"/>
  <c r="R49" i="29"/>
  <c r="Q49" i="29"/>
  <c r="P49" i="29"/>
  <c r="E49" i="29"/>
  <c r="U48" i="29"/>
  <c r="T48" i="29"/>
  <c r="S48" i="29"/>
  <c r="R48" i="29"/>
  <c r="Q48" i="29"/>
  <c r="P48" i="29"/>
  <c r="E48" i="29"/>
  <c r="T47" i="29"/>
  <c r="S47" i="29"/>
  <c r="R47" i="29"/>
  <c r="Q47" i="29"/>
  <c r="P47" i="29"/>
  <c r="E47" i="29"/>
  <c r="U47" i="29" s="1"/>
  <c r="S46" i="29"/>
  <c r="R46" i="29"/>
  <c r="Q46" i="29"/>
  <c r="P46" i="29"/>
  <c r="E46" i="29"/>
  <c r="U46" i="29" s="1"/>
  <c r="S45" i="29"/>
  <c r="R45" i="29"/>
  <c r="Q45" i="29"/>
  <c r="P45" i="29"/>
  <c r="E45" i="29"/>
  <c r="U45" i="29" s="1"/>
  <c r="S44" i="29"/>
  <c r="R44" i="29"/>
  <c r="Q44" i="29"/>
  <c r="P44" i="29"/>
  <c r="E44" i="29"/>
  <c r="O42" i="29"/>
  <c r="N42" i="29"/>
  <c r="M42" i="29"/>
  <c r="S42" i="29" s="1"/>
  <c r="L42" i="29"/>
  <c r="R42" i="29" s="1"/>
  <c r="K42" i="29"/>
  <c r="J42" i="29"/>
  <c r="I42" i="29"/>
  <c r="H42" i="29"/>
  <c r="G42" i="29"/>
  <c r="F42" i="29"/>
  <c r="C42" i="29"/>
  <c r="B42" i="29"/>
  <c r="S41" i="29"/>
  <c r="R41" i="29"/>
  <c r="Q41" i="29"/>
  <c r="P41" i="29"/>
  <c r="E41" i="29"/>
  <c r="U40" i="29"/>
  <c r="T40" i="29"/>
  <c r="S40" i="29"/>
  <c r="R40" i="29"/>
  <c r="Q40" i="29"/>
  <c r="P40" i="29"/>
  <c r="E40" i="29"/>
  <c r="S39" i="29"/>
  <c r="R39" i="29"/>
  <c r="Q39" i="29"/>
  <c r="P39" i="29"/>
  <c r="E39" i="29"/>
  <c r="T39" i="29" s="1"/>
  <c r="U38" i="29"/>
  <c r="T38" i="29"/>
  <c r="S38" i="29"/>
  <c r="R38" i="29"/>
  <c r="Q38" i="29"/>
  <c r="P38" i="29"/>
  <c r="E38" i="29"/>
  <c r="U37" i="29"/>
  <c r="T37" i="29"/>
  <c r="S37" i="29"/>
  <c r="R37" i="29"/>
  <c r="Q37" i="29"/>
  <c r="P37" i="29"/>
  <c r="E37" i="29"/>
  <c r="R35" i="29"/>
  <c r="O35" i="29"/>
  <c r="N35" i="29"/>
  <c r="M35" i="29"/>
  <c r="S35" i="29" s="1"/>
  <c r="L35" i="29"/>
  <c r="K35" i="29"/>
  <c r="J35" i="29"/>
  <c r="I35" i="29"/>
  <c r="Q35" i="29" s="1"/>
  <c r="H35" i="29"/>
  <c r="P35" i="29" s="1"/>
  <c r="G35" i="29"/>
  <c r="F35" i="29"/>
  <c r="E35" i="29"/>
  <c r="C35" i="29"/>
  <c r="B35" i="29"/>
  <c r="U34" i="29"/>
  <c r="T34" i="29"/>
  <c r="S34" i="29"/>
  <c r="R34" i="29"/>
  <c r="Q34" i="29"/>
  <c r="P34" i="29"/>
  <c r="E34" i="29"/>
  <c r="O32" i="29"/>
  <c r="N32" i="29"/>
  <c r="M32" i="29"/>
  <c r="S32" i="29" s="1"/>
  <c r="L32" i="29"/>
  <c r="R32" i="29" s="1"/>
  <c r="K32" i="29"/>
  <c r="J32" i="29"/>
  <c r="I32" i="29"/>
  <c r="H32" i="29"/>
  <c r="G32" i="29"/>
  <c r="F32" i="29"/>
  <c r="C32" i="29"/>
  <c r="E32" i="29" s="1"/>
  <c r="B32" i="29"/>
  <c r="U31" i="29"/>
  <c r="T31" i="29"/>
  <c r="S31" i="29"/>
  <c r="R31" i="29"/>
  <c r="Q31" i="29"/>
  <c r="P31" i="29"/>
  <c r="E31" i="29"/>
  <c r="T30" i="29"/>
  <c r="S30" i="29"/>
  <c r="R30" i="29"/>
  <c r="Q30" i="29"/>
  <c r="P30" i="29"/>
  <c r="E30" i="29"/>
  <c r="U30" i="29" s="1"/>
  <c r="S29" i="29"/>
  <c r="R29" i="29"/>
  <c r="Q29" i="29"/>
  <c r="P29" i="29"/>
  <c r="E29" i="29"/>
  <c r="U29" i="29" s="1"/>
  <c r="S28" i="29"/>
  <c r="R28" i="29"/>
  <c r="Q28" i="29"/>
  <c r="P28" i="29"/>
  <c r="E28" i="29"/>
  <c r="U28" i="29" s="1"/>
  <c r="O26" i="29"/>
  <c r="N26" i="29"/>
  <c r="M26" i="29"/>
  <c r="S26" i="29" s="1"/>
  <c r="L26" i="29"/>
  <c r="R26" i="29" s="1"/>
  <c r="K26" i="29"/>
  <c r="J26" i="29"/>
  <c r="I26" i="29"/>
  <c r="H26" i="29"/>
  <c r="P26" i="29" s="1"/>
  <c r="G26" i="29"/>
  <c r="F26" i="29"/>
  <c r="C26" i="29"/>
  <c r="B26" i="29"/>
  <c r="E26" i="29" s="1"/>
  <c r="S25" i="29"/>
  <c r="R25" i="29"/>
  <c r="Q25" i="29"/>
  <c r="P25" i="29"/>
  <c r="E25" i="29"/>
  <c r="U25" i="29" s="1"/>
  <c r="S24" i="29"/>
  <c r="R24" i="29"/>
  <c r="Q24" i="29"/>
  <c r="P24" i="29"/>
  <c r="E24" i="29"/>
  <c r="U23" i="29"/>
  <c r="T23" i="29"/>
  <c r="S23" i="29"/>
  <c r="R23" i="29"/>
  <c r="Q23" i="29"/>
  <c r="P23" i="29"/>
  <c r="E23" i="29"/>
  <c r="U22" i="29"/>
  <c r="S22" i="29"/>
  <c r="R22" i="29"/>
  <c r="Q22" i="29"/>
  <c r="P22" i="29"/>
  <c r="E22" i="29"/>
  <c r="T22" i="29" s="1"/>
  <c r="U21" i="29"/>
  <c r="T21" i="29"/>
  <c r="S21" i="29"/>
  <c r="R21" i="29"/>
  <c r="Q21" i="29"/>
  <c r="P21" i="29"/>
  <c r="E21" i="29"/>
  <c r="U20" i="29"/>
  <c r="T20" i="29"/>
  <c r="S20" i="29"/>
  <c r="R20" i="29"/>
  <c r="Q20" i="29"/>
  <c r="P20" i="29"/>
  <c r="E20" i="29"/>
  <c r="T19" i="29"/>
  <c r="S19" i="29"/>
  <c r="R19" i="29"/>
  <c r="Q19" i="29"/>
  <c r="P19" i="29"/>
  <c r="E19" i="29"/>
  <c r="U19" i="29" s="1"/>
  <c r="O17" i="29"/>
  <c r="N17" i="29"/>
  <c r="M17" i="29"/>
  <c r="S17" i="29" s="1"/>
  <c r="L17" i="29"/>
  <c r="R17" i="29" s="1"/>
  <c r="K17" i="29"/>
  <c r="J17" i="29"/>
  <c r="I17" i="29"/>
  <c r="Q17" i="29" s="1"/>
  <c r="H17" i="29"/>
  <c r="P17" i="29" s="1"/>
  <c r="G17" i="29"/>
  <c r="F17" i="29"/>
  <c r="E17" i="29"/>
  <c r="C17" i="29"/>
  <c r="B17" i="29"/>
  <c r="T16" i="29"/>
  <c r="S16" i="29"/>
  <c r="R16" i="29"/>
  <c r="Q16" i="29"/>
  <c r="P16" i="29"/>
  <c r="E16" i="29"/>
  <c r="U16" i="29" s="1"/>
  <c r="S15" i="29"/>
  <c r="R15" i="29"/>
  <c r="Q15" i="29"/>
  <c r="P15" i="29"/>
  <c r="E15" i="29"/>
  <c r="U15" i="29" s="1"/>
  <c r="U14" i="29"/>
  <c r="S14" i="29"/>
  <c r="R14" i="29"/>
  <c r="Q14" i="29"/>
  <c r="P14" i="29"/>
  <c r="E14" i="29"/>
  <c r="T14" i="29" s="1"/>
  <c r="S13" i="29"/>
  <c r="R13" i="29"/>
  <c r="Q13" i="29"/>
  <c r="P13" i="29"/>
  <c r="E13" i="29"/>
  <c r="U12" i="29"/>
  <c r="T12" i="29"/>
  <c r="S12" i="29"/>
  <c r="R12" i="29"/>
  <c r="Q12" i="29"/>
  <c r="P12" i="29"/>
  <c r="E12" i="29"/>
  <c r="U11" i="29"/>
  <c r="S11" i="29"/>
  <c r="R11" i="29"/>
  <c r="Q11" i="29"/>
  <c r="P11" i="29"/>
  <c r="E11" i="29"/>
  <c r="T11" i="29" s="1"/>
  <c r="T10" i="29"/>
  <c r="S10" i="29"/>
  <c r="R10" i="29"/>
  <c r="Q10" i="29"/>
  <c r="U10" i="29" s="1"/>
  <c r="P10" i="29"/>
  <c r="E10" i="29"/>
  <c r="U9" i="29"/>
  <c r="T9" i="29"/>
  <c r="S9" i="29"/>
  <c r="R9" i="29"/>
  <c r="Q9" i="29"/>
  <c r="P9" i="29"/>
  <c r="E9" i="29"/>
  <c r="T96" i="28"/>
  <c r="S96" i="28"/>
  <c r="R96" i="28"/>
  <c r="Q96" i="28"/>
  <c r="P96" i="28"/>
  <c r="E96" i="28"/>
  <c r="U96" i="28" s="1"/>
  <c r="S95" i="28"/>
  <c r="R95" i="28"/>
  <c r="Q95" i="28"/>
  <c r="P95" i="28"/>
  <c r="E95" i="28"/>
  <c r="U95" i="28" s="1"/>
  <c r="U94" i="28"/>
  <c r="S94" i="28"/>
  <c r="R94" i="28"/>
  <c r="Q94" i="28"/>
  <c r="P94" i="28"/>
  <c r="E94" i="28"/>
  <c r="T94" i="28" s="1"/>
  <c r="S93" i="28"/>
  <c r="R93" i="28"/>
  <c r="Q93" i="28"/>
  <c r="P93" i="28"/>
  <c r="E93" i="28"/>
  <c r="U92" i="28"/>
  <c r="T92" i="28"/>
  <c r="S92" i="28"/>
  <c r="R92" i="28"/>
  <c r="Q92" i="28"/>
  <c r="P92" i="28"/>
  <c r="E92" i="28"/>
  <c r="U91" i="28"/>
  <c r="S91" i="28"/>
  <c r="R91" i="28"/>
  <c r="Q91" i="28"/>
  <c r="P91" i="28"/>
  <c r="E91" i="28"/>
  <c r="T91" i="28" s="1"/>
  <c r="U90" i="28"/>
  <c r="T90" i="28"/>
  <c r="S90" i="28"/>
  <c r="R90" i="28"/>
  <c r="Q90" i="28"/>
  <c r="P90" i="28"/>
  <c r="E90" i="28"/>
  <c r="U89" i="28"/>
  <c r="T89" i="28"/>
  <c r="S89" i="28"/>
  <c r="R89" i="28"/>
  <c r="Q89" i="28"/>
  <c r="P89" i="28"/>
  <c r="E89" i="28"/>
  <c r="T88" i="28"/>
  <c r="S88" i="28"/>
  <c r="R88" i="28"/>
  <c r="R87" i="28" s="1"/>
  <c r="Q88" i="28"/>
  <c r="P88" i="28"/>
  <c r="E88" i="28"/>
  <c r="U88" i="28" s="1"/>
  <c r="O75" i="28"/>
  <c r="N75" i="28"/>
  <c r="M75" i="28"/>
  <c r="L75" i="28"/>
  <c r="K75" i="28"/>
  <c r="J75" i="28"/>
  <c r="I75" i="28"/>
  <c r="Q75" i="28" s="1"/>
  <c r="H75" i="28"/>
  <c r="G75" i="28"/>
  <c r="F75" i="28"/>
  <c r="C75" i="28"/>
  <c r="B75" i="28"/>
  <c r="R74" i="28"/>
  <c r="O74" i="28"/>
  <c r="N74" i="28"/>
  <c r="M74" i="28"/>
  <c r="S74" i="28" s="1"/>
  <c r="L74" i="28"/>
  <c r="K74" i="28"/>
  <c r="J74" i="28"/>
  <c r="I74" i="28"/>
  <c r="Q74" i="28" s="1"/>
  <c r="H74" i="28"/>
  <c r="P74" i="28" s="1"/>
  <c r="G74" i="28"/>
  <c r="F74" i="28"/>
  <c r="E74" i="28"/>
  <c r="C74" i="28"/>
  <c r="B74" i="28"/>
  <c r="S73" i="28"/>
  <c r="Q73" i="28"/>
  <c r="O73" i="28"/>
  <c r="N73" i="28"/>
  <c r="R73" i="28" s="1"/>
  <c r="M73" i="28"/>
  <c r="L73" i="28"/>
  <c r="K73" i="28"/>
  <c r="J73" i="28"/>
  <c r="I73" i="28"/>
  <c r="H73" i="28"/>
  <c r="P73" i="28" s="1"/>
  <c r="G73" i="28"/>
  <c r="F73" i="28"/>
  <c r="C73" i="28"/>
  <c r="B73" i="28"/>
  <c r="E73" i="28" s="1"/>
  <c r="U72" i="28"/>
  <c r="T72" i="28"/>
  <c r="S72" i="28"/>
  <c r="R72" i="28"/>
  <c r="Q72" i="28"/>
  <c r="P72" i="28"/>
  <c r="E72" i="28"/>
  <c r="S71" i="28"/>
  <c r="R71" i="28"/>
  <c r="Q71" i="28"/>
  <c r="U71" i="28" s="1"/>
  <c r="P71" i="28"/>
  <c r="T71" i="28" s="1"/>
  <c r="E71" i="28"/>
  <c r="O69" i="28"/>
  <c r="N69" i="28"/>
  <c r="R69" i="28" s="1"/>
  <c r="M69" i="28"/>
  <c r="S69" i="28" s="1"/>
  <c r="L69" i="28"/>
  <c r="K69" i="28"/>
  <c r="J69" i="28"/>
  <c r="I69" i="28"/>
  <c r="H69" i="28"/>
  <c r="G69" i="28"/>
  <c r="F69" i="28"/>
  <c r="E69" i="28"/>
  <c r="C69" i="28"/>
  <c r="B69" i="28"/>
  <c r="S68" i="28"/>
  <c r="O68" i="28"/>
  <c r="N68" i="28"/>
  <c r="M68" i="28"/>
  <c r="L68" i="28"/>
  <c r="R68" i="28" s="1"/>
  <c r="K68" i="28"/>
  <c r="J68" i="28"/>
  <c r="I68" i="28"/>
  <c r="Q68" i="28" s="1"/>
  <c r="H68" i="28"/>
  <c r="G68" i="28"/>
  <c r="F68" i="28"/>
  <c r="C68" i="28"/>
  <c r="B68" i="28"/>
  <c r="E68" i="28" s="1"/>
  <c r="U67" i="28"/>
  <c r="T67" i="28"/>
  <c r="S67" i="28"/>
  <c r="R67" i="28"/>
  <c r="Q67" i="28"/>
  <c r="P67" i="28"/>
  <c r="E67" i="28"/>
  <c r="U66" i="28"/>
  <c r="S66" i="28"/>
  <c r="R66" i="28"/>
  <c r="Q66" i="28"/>
  <c r="P66" i="28"/>
  <c r="E66" i="28"/>
  <c r="T66" i="28" s="1"/>
  <c r="S65" i="28"/>
  <c r="R65" i="28"/>
  <c r="Q65" i="28"/>
  <c r="P65" i="28"/>
  <c r="E65" i="28"/>
  <c r="U65" i="28" s="1"/>
  <c r="S64" i="28"/>
  <c r="R64" i="28"/>
  <c r="Q64" i="28"/>
  <c r="P64" i="28"/>
  <c r="E64" i="28"/>
  <c r="U64" i="28" s="1"/>
  <c r="S63" i="28"/>
  <c r="R63" i="28"/>
  <c r="Q63" i="28"/>
  <c r="P63" i="28"/>
  <c r="E63" i="28"/>
  <c r="T63" i="28" s="1"/>
  <c r="R61" i="28"/>
  <c r="O61" i="28"/>
  <c r="N61" i="28"/>
  <c r="M61" i="28"/>
  <c r="S61" i="28" s="1"/>
  <c r="L61" i="28"/>
  <c r="K61" i="28"/>
  <c r="J61" i="28"/>
  <c r="I61" i="28"/>
  <c r="H61" i="28"/>
  <c r="P61" i="28" s="1"/>
  <c r="C61" i="28"/>
  <c r="B61" i="28"/>
  <c r="S60" i="28"/>
  <c r="R60" i="28"/>
  <c r="Q60" i="28"/>
  <c r="P60" i="28"/>
  <c r="E60" i="28"/>
  <c r="U60" i="28" s="1"/>
  <c r="S59" i="28"/>
  <c r="R59" i="28"/>
  <c r="Q59" i="28"/>
  <c r="P59" i="28"/>
  <c r="E59" i="28"/>
  <c r="T59" i="28" s="1"/>
  <c r="T58" i="28"/>
  <c r="S58" i="28"/>
  <c r="R58" i="28"/>
  <c r="Q58" i="28"/>
  <c r="P58" i="28"/>
  <c r="E58" i="28"/>
  <c r="U58" i="28" s="1"/>
  <c r="S57" i="28"/>
  <c r="R57" i="28"/>
  <c r="Q57" i="28"/>
  <c r="P57" i="28"/>
  <c r="E57" i="28"/>
  <c r="T57" i="28" s="1"/>
  <c r="O55" i="28"/>
  <c r="N55" i="28"/>
  <c r="M55" i="28"/>
  <c r="S55" i="28" s="1"/>
  <c r="L55" i="28"/>
  <c r="K55" i="28"/>
  <c r="J55" i="28"/>
  <c r="I55" i="28"/>
  <c r="H55" i="28"/>
  <c r="P55" i="28" s="1"/>
  <c r="G55" i="28"/>
  <c r="F55" i="28"/>
  <c r="C55" i="28"/>
  <c r="B55" i="28"/>
  <c r="U54" i="28"/>
  <c r="S54" i="28"/>
  <c r="R54" i="28"/>
  <c r="Q54" i="28"/>
  <c r="P54" i="28"/>
  <c r="E54" i="28"/>
  <c r="T54" i="28" s="1"/>
  <c r="S53" i="28"/>
  <c r="R53" i="28"/>
  <c r="Q53" i="28"/>
  <c r="P53" i="28"/>
  <c r="T53" i="28" s="1"/>
  <c r="E53" i="28"/>
  <c r="U53" i="28" s="1"/>
  <c r="S52" i="28"/>
  <c r="R52" i="28"/>
  <c r="Q52" i="28"/>
  <c r="P52" i="28"/>
  <c r="E52" i="28"/>
  <c r="U52" i="28" s="1"/>
  <c r="S51" i="28"/>
  <c r="R51" i="28"/>
  <c r="Q51" i="28"/>
  <c r="P51" i="28"/>
  <c r="E51" i="28"/>
  <c r="T51" i="28" s="1"/>
  <c r="S50" i="28"/>
  <c r="R50" i="28"/>
  <c r="Q50" i="28"/>
  <c r="P50" i="28"/>
  <c r="E50" i="28"/>
  <c r="S49" i="28"/>
  <c r="R49" i="28"/>
  <c r="Q49" i="28"/>
  <c r="P49" i="28"/>
  <c r="E49" i="28"/>
  <c r="U49" i="28" s="1"/>
  <c r="U48" i="28"/>
  <c r="S48" i="28"/>
  <c r="R48" i="28"/>
  <c r="Q48" i="28"/>
  <c r="P48" i="28"/>
  <c r="E48" i="28"/>
  <c r="T48" i="28" s="1"/>
  <c r="U47" i="28"/>
  <c r="T47" i="28"/>
  <c r="S47" i="28"/>
  <c r="R47" i="28"/>
  <c r="Q47" i="28"/>
  <c r="P47" i="28"/>
  <c r="E47" i="28"/>
  <c r="U46" i="28"/>
  <c r="S46" i="28"/>
  <c r="R46" i="28"/>
  <c r="Q46" i="28"/>
  <c r="P46" i="28"/>
  <c r="E46" i="28"/>
  <c r="T46" i="28" s="1"/>
  <c r="S45" i="28"/>
  <c r="R45" i="28"/>
  <c r="Q45" i="28"/>
  <c r="P45" i="28"/>
  <c r="E45" i="28"/>
  <c r="U45" i="28" s="1"/>
  <c r="S44" i="28"/>
  <c r="R44" i="28"/>
  <c r="Q44" i="28"/>
  <c r="P44" i="28"/>
  <c r="E44" i="28"/>
  <c r="U44" i="28" s="1"/>
  <c r="O42" i="28"/>
  <c r="N42" i="28"/>
  <c r="M42" i="28"/>
  <c r="S42" i="28" s="1"/>
  <c r="L42" i="28"/>
  <c r="R42" i="28" s="1"/>
  <c r="K42" i="28"/>
  <c r="J42" i="28"/>
  <c r="I42" i="28"/>
  <c r="H42" i="28"/>
  <c r="G42" i="28"/>
  <c r="F42" i="28"/>
  <c r="C42" i="28"/>
  <c r="B42" i="28"/>
  <c r="S41" i="28"/>
  <c r="R41" i="28"/>
  <c r="Q41" i="28"/>
  <c r="P41" i="28"/>
  <c r="E41" i="28"/>
  <c r="U41" i="28" s="1"/>
  <c r="U40" i="28"/>
  <c r="S40" i="28"/>
  <c r="R40" i="28"/>
  <c r="Q40" i="28"/>
  <c r="P40" i="28"/>
  <c r="E40" i="28"/>
  <c r="T40" i="28" s="1"/>
  <c r="S39" i="28"/>
  <c r="R39" i="28"/>
  <c r="Q39" i="28"/>
  <c r="P39" i="28"/>
  <c r="E39" i="28"/>
  <c r="U38" i="28"/>
  <c r="T38" i="28"/>
  <c r="S38" i="28"/>
  <c r="R38" i="28"/>
  <c r="Q38" i="28"/>
  <c r="P38" i="28"/>
  <c r="E38" i="28"/>
  <c r="U37" i="28"/>
  <c r="S37" i="28"/>
  <c r="R37" i="28"/>
  <c r="Q37" i="28"/>
  <c r="P37" i="28"/>
  <c r="E37" i="28"/>
  <c r="R35" i="28"/>
  <c r="O35" i="28"/>
  <c r="S35" i="28" s="1"/>
  <c r="N35" i="28"/>
  <c r="M35" i="28"/>
  <c r="L35" i="28"/>
  <c r="K35" i="28"/>
  <c r="J35" i="28"/>
  <c r="I35" i="28"/>
  <c r="Q35" i="28" s="1"/>
  <c r="H35" i="28"/>
  <c r="P35" i="28" s="1"/>
  <c r="G35" i="28"/>
  <c r="F35" i="28"/>
  <c r="C35" i="28"/>
  <c r="B35" i="28"/>
  <c r="E35" i="28" s="1"/>
  <c r="U34" i="28"/>
  <c r="S34" i="28"/>
  <c r="R34" i="28"/>
  <c r="Q34" i="28"/>
  <c r="P34" i="28"/>
  <c r="E34" i="28"/>
  <c r="T34" i="28" s="1"/>
  <c r="S32" i="28"/>
  <c r="O32" i="28"/>
  <c r="N32" i="28"/>
  <c r="M32" i="28"/>
  <c r="L32" i="28"/>
  <c r="R32" i="28" s="1"/>
  <c r="K32" i="28"/>
  <c r="J32" i="28"/>
  <c r="I32" i="28"/>
  <c r="Q32" i="28" s="1"/>
  <c r="H32" i="28"/>
  <c r="G32" i="28"/>
  <c r="F32" i="28"/>
  <c r="C32" i="28"/>
  <c r="B32" i="28"/>
  <c r="E32" i="28" s="1"/>
  <c r="U31" i="28"/>
  <c r="S31" i="28"/>
  <c r="R31" i="28"/>
  <c r="Q31" i="28"/>
  <c r="P31" i="28"/>
  <c r="E31" i="28"/>
  <c r="T31" i="28" s="1"/>
  <c r="U30" i="28"/>
  <c r="T30" i="28"/>
  <c r="S30" i="28"/>
  <c r="R30" i="28"/>
  <c r="Q30" i="28"/>
  <c r="P30" i="28"/>
  <c r="E30" i="28"/>
  <c r="S29" i="28"/>
  <c r="R29" i="28"/>
  <c r="Q29" i="28"/>
  <c r="P29" i="28"/>
  <c r="E29" i="28"/>
  <c r="T29" i="28" s="1"/>
  <c r="S28" i="28"/>
  <c r="R28" i="28"/>
  <c r="Q28" i="28"/>
  <c r="P28" i="28"/>
  <c r="E28" i="28"/>
  <c r="U28" i="28" s="1"/>
  <c r="O26" i="28"/>
  <c r="N26" i="28"/>
  <c r="M26" i="28"/>
  <c r="S26" i="28" s="1"/>
  <c r="L26" i="28"/>
  <c r="R26" i="28" s="1"/>
  <c r="K26" i="28"/>
  <c r="J26" i="28"/>
  <c r="I26" i="28"/>
  <c r="H26" i="28"/>
  <c r="P26" i="28" s="1"/>
  <c r="G26" i="28"/>
  <c r="F26" i="28"/>
  <c r="E26" i="28"/>
  <c r="C26" i="28"/>
  <c r="B26" i="28"/>
  <c r="S25" i="28"/>
  <c r="R25" i="28"/>
  <c r="Q25" i="28"/>
  <c r="P25" i="28"/>
  <c r="E25" i="28"/>
  <c r="U25" i="28" s="1"/>
  <c r="S24" i="28"/>
  <c r="R24" i="28"/>
  <c r="Q24" i="28"/>
  <c r="P24" i="28"/>
  <c r="E24" i="28"/>
  <c r="U23" i="28"/>
  <c r="S23" i="28"/>
  <c r="R23" i="28"/>
  <c r="Q23" i="28"/>
  <c r="P23" i="28"/>
  <c r="E23" i="28"/>
  <c r="T23" i="28" s="1"/>
  <c r="U22" i="28"/>
  <c r="T22" i="28"/>
  <c r="S22" i="28"/>
  <c r="R22" i="28"/>
  <c r="Q22" i="28"/>
  <c r="P22" i="28"/>
  <c r="E22" i="28"/>
  <c r="U21" i="28"/>
  <c r="T21" i="28"/>
  <c r="S21" i="28"/>
  <c r="R21" i="28"/>
  <c r="Q21" i="28"/>
  <c r="P21" i="28"/>
  <c r="E21" i="28"/>
  <c r="U20" i="28"/>
  <c r="S20" i="28"/>
  <c r="R20" i="28"/>
  <c r="Q20" i="28"/>
  <c r="P20" i="28"/>
  <c r="E20" i="28"/>
  <c r="T20" i="28" s="1"/>
  <c r="U19" i="28"/>
  <c r="T19" i="28"/>
  <c r="S19" i="28"/>
  <c r="R19" i="28"/>
  <c r="Q19" i="28"/>
  <c r="P19" i="28"/>
  <c r="E19" i="28"/>
  <c r="S17" i="28"/>
  <c r="Q17" i="28"/>
  <c r="O17" i="28"/>
  <c r="N17" i="28"/>
  <c r="R17" i="28" s="1"/>
  <c r="M17" i="28"/>
  <c r="L17" i="28"/>
  <c r="K17" i="28"/>
  <c r="J17" i="28"/>
  <c r="I17" i="28"/>
  <c r="H17" i="28"/>
  <c r="P17" i="28" s="1"/>
  <c r="G17" i="28"/>
  <c r="F17" i="28"/>
  <c r="C17" i="28"/>
  <c r="B17" i="28"/>
  <c r="E17" i="28" s="1"/>
  <c r="U16" i="28"/>
  <c r="T16" i="28"/>
  <c r="S16" i="28"/>
  <c r="R16" i="28"/>
  <c r="Q16" i="28"/>
  <c r="P16" i="28"/>
  <c r="E16" i="28"/>
  <c r="U15" i="28"/>
  <c r="S15" i="28"/>
  <c r="R15" i="28"/>
  <c r="Q15" i="28"/>
  <c r="P15" i="28"/>
  <c r="E15" i="28"/>
  <c r="T15" i="28" s="1"/>
  <c r="S14" i="28"/>
  <c r="R14" i="28"/>
  <c r="Q14" i="28"/>
  <c r="P14" i="28"/>
  <c r="E14" i="28"/>
  <c r="U14" i="28" s="1"/>
  <c r="S13" i="28"/>
  <c r="R13" i="28"/>
  <c r="Q13" i="28"/>
  <c r="P13" i="28"/>
  <c r="E13" i="28"/>
  <c r="U12" i="28"/>
  <c r="S12" i="28"/>
  <c r="R12" i="28"/>
  <c r="Q12" i="28"/>
  <c r="P12" i="28"/>
  <c r="E12" i="28"/>
  <c r="T12" i="28" s="1"/>
  <c r="U11" i="28"/>
  <c r="T11" i="28"/>
  <c r="S11" i="28"/>
  <c r="R11" i="28"/>
  <c r="Q11" i="28"/>
  <c r="P11" i="28"/>
  <c r="E11" i="28"/>
  <c r="U10" i="28"/>
  <c r="S10" i="28"/>
  <c r="R10" i="28"/>
  <c r="Q10" i="28"/>
  <c r="P10" i="28"/>
  <c r="T10" i="28" s="1"/>
  <c r="E10" i="28"/>
  <c r="S9" i="28"/>
  <c r="R9" i="28"/>
  <c r="Q9" i="28"/>
  <c r="P9" i="28"/>
  <c r="E9" i="28"/>
  <c r="U96" i="27"/>
  <c r="T96" i="27"/>
  <c r="S96" i="27"/>
  <c r="R96" i="27"/>
  <c r="Q96" i="27"/>
  <c r="P96" i="27"/>
  <c r="E96" i="27"/>
  <c r="U95" i="27"/>
  <c r="S95" i="27"/>
  <c r="R95" i="27"/>
  <c r="Q95" i="27"/>
  <c r="P95" i="27"/>
  <c r="E95" i="27"/>
  <c r="T95" i="27" s="1"/>
  <c r="T94" i="27"/>
  <c r="S94" i="27"/>
  <c r="R94" i="27"/>
  <c r="Q94" i="27"/>
  <c r="P94" i="27"/>
  <c r="E94" i="27"/>
  <c r="U94" i="27" s="1"/>
  <c r="S93" i="27"/>
  <c r="R93" i="27"/>
  <c r="Q93" i="27"/>
  <c r="P93" i="27"/>
  <c r="E93" i="27"/>
  <c r="U92" i="27"/>
  <c r="S92" i="27"/>
  <c r="R92" i="27"/>
  <c r="Q92" i="27"/>
  <c r="P92" i="27"/>
  <c r="E92" i="27"/>
  <c r="T92" i="27" s="1"/>
  <c r="T91" i="27"/>
  <c r="S91" i="27"/>
  <c r="R91" i="27"/>
  <c r="Q91" i="27"/>
  <c r="P91" i="27"/>
  <c r="E91" i="27"/>
  <c r="U91" i="27" s="1"/>
  <c r="U90" i="27"/>
  <c r="T90" i="27"/>
  <c r="S90" i="27"/>
  <c r="R90" i="27"/>
  <c r="Q90" i="27"/>
  <c r="P90" i="27"/>
  <c r="E90" i="27"/>
  <c r="S89" i="27"/>
  <c r="R89" i="27"/>
  <c r="Q89" i="27"/>
  <c r="P89" i="27"/>
  <c r="E89" i="27"/>
  <c r="U88" i="27"/>
  <c r="T88" i="27"/>
  <c r="S88" i="27"/>
  <c r="R88" i="27"/>
  <c r="Q88" i="27"/>
  <c r="P88" i="27"/>
  <c r="E88" i="27"/>
  <c r="O75" i="27"/>
  <c r="N75" i="27"/>
  <c r="M75" i="27"/>
  <c r="L75" i="27"/>
  <c r="K75" i="27"/>
  <c r="J75" i="27"/>
  <c r="I75" i="27"/>
  <c r="H75" i="27"/>
  <c r="G75" i="27"/>
  <c r="F75" i="27"/>
  <c r="C75" i="27"/>
  <c r="B75" i="27"/>
  <c r="S74" i="27"/>
  <c r="O74" i="27"/>
  <c r="N74" i="27"/>
  <c r="M74" i="27"/>
  <c r="L74" i="27"/>
  <c r="R74" i="27" s="1"/>
  <c r="K74" i="27"/>
  <c r="J74" i="27"/>
  <c r="I74" i="27"/>
  <c r="Q74" i="27" s="1"/>
  <c r="H74" i="27"/>
  <c r="P74" i="27" s="1"/>
  <c r="G74" i="27"/>
  <c r="F74" i="27"/>
  <c r="C74" i="27"/>
  <c r="B74" i="27"/>
  <c r="E74" i="27" s="1"/>
  <c r="R73" i="27"/>
  <c r="O73" i="27"/>
  <c r="N73" i="27"/>
  <c r="M73" i="27"/>
  <c r="S73" i="27" s="1"/>
  <c r="L73" i="27"/>
  <c r="K73" i="27"/>
  <c r="J73" i="27"/>
  <c r="I73" i="27"/>
  <c r="Q73" i="27" s="1"/>
  <c r="H73" i="27"/>
  <c r="P73" i="27" s="1"/>
  <c r="G73" i="27"/>
  <c r="F73" i="27"/>
  <c r="E73" i="27"/>
  <c r="C73" i="27"/>
  <c r="B73" i="27"/>
  <c r="U72" i="27"/>
  <c r="T72" i="27"/>
  <c r="S72" i="27"/>
  <c r="R72" i="27"/>
  <c r="Q72" i="27"/>
  <c r="P72" i="27"/>
  <c r="E72" i="27"/>
  <c r="U71" i="27"/>
  <c r="S71" i="27"/>
  <c r="R71" i="27"/>
  <c r="Q71" i="27"/>
  <c r="P71" i="27"/>
  <c r="E71" i="27"/>
  <c r="O69" i="27"/>
  <c r="N69" i="27"/>
  <c r="M69" i="27"/>
  <c r="L69" i="27"/>
  <c r="K69" i="27"/>
  <c r="J69" i="27"/>
  <c r="I69" i="27"/>
  <c r="H69" i="27"/>
  <c r="G69" i="27"/>
  <c r="F69" i="27"/>
  <c r="C69" i="27"/>
  <c r="B69" i="27"/>
  <c r="O68" i="27"/>
  <c r="N68" i="27"/>
  <c r="M68" i="27"/>
  <c r="S68" i="27" s="1"/>
  <c r="L68" i="27"/>
  <c r="R68" i="27" s="1"/>
  <c r="K68" i="27"/>
  <c r="J68" i="27"/>
  <c r="I68" i="27"/>
  <c r="Q68" i="27" s="1"/>
  <c r="H68" i="27"/>
  <c r="G68" i="27"/>
  <c r="F68" i="27"/>
  <c r="E68" i="27"/>
  <c r="C68" i="27"/>
  <c r="B68" i="27"/>
  <c r="U67" i="27"/>
  <c r="T67" i="27"/>
  <c r="S67" i="27"/>
  <c r="R67" i="27"/>
  <c r="Q67" i="27"/>
  <c r="P67" i="27"/>
  <c r="E67" i="27"/>
  <c r="S66" i="27"/>
  <c r="R66" i="27"/>
  <c r="Q66" i="27"/>
  <c r="P66" i="27"/>
  <c r="E66" i="27"/>
  <c r="T66" i="27" s="1"/>
  <c r="U65" i="27"/>
  <c r="T65" i="27"/>
  <c r="S65" i="27"/>
  <c r="R65" i="27"/>
  <c r="Q65" i="27"/>
  <c r="P65" i="27"/>
  <c r="E65" i="27"/>
  <c r="S64" i="27"/>
  <c r="R64" i="27"/>
  <c r="Q64" i="27"/>
  <c r="P64" i="27"/>
  <c r="E64" i="27"/>
  <c r="T64" i="27" s="1"/>
  <c r="T63" i="27"/>
  <c r="S63" i="27"/>
  <c r="R63" i="27"/>
  <c r="Q63" i="27"/>
  <c r="P63" i="27"/>
  <c r="E63" i="27"/>
  <c r="O61" i="27"/>
  <c r="N61" i="27"/>
  <c r="M61" i="27"/>
  <c r="S61" i="27" s="1"/>
  <c r="L61" i="27"/>
  <c r="R61" i="27" s="1"/>
  <c r="K61" i="27"/>
  <c r="J61" i="27"/>
  <c r="I61" i="27"/>
  <c r="H61" i="27"/>
  <c r="C61" i="27"/>
  <c r="E61" i="27" s="1"/>
  <c r="B61" i="27"/>
  <c r="S60" i="27"/>
  <c r="R60" i="27"/>
  <c r="Q60" i="27"/>
  <c r="P60" i="27"/>
  <c r="E60" i="27"/>
  <c r="U60" i="27" s="1"/>
  <c r="S59" i="27"/>
  <c r="R59" i="27"/>
  <c r="Q59" i="27"/>
  <c r="P59" i="27"/>
  <c r="E59" i="27"/>
  <c r="U59" i="27" s="1"/>
  <c r="S58" i="27"/>
  <c r="R58" i="27"/>
  <c r="Q58" i="27"/>
  <c r="P58" i="27"/>
  <c r="E58" i="27"/>
  <c r="U58" i="27" s="1"/>
  <c r="T57" i="27"/>
  <c r="S57" i="27"/>
  <c r="R57" i="27"/>
  <c r="Q57" i="27"/>
  <c r="P57" i="27"/>
  <c r="E57" i="27"/>
  <c r="U57" i="27" s="1"/>
  <c r="S55" i="27"/>
  <c r="O55" i="27"/>
  <c r="N55" i="27"/>
  <c r="M55" i="27"/>
  <c r="L55" i="27"/>
  <c r="R55" i="27" s="1"/>
  <c r="K55" i="27"/>
  <c r="J55" i="27"/>
  <c r="I55" i="27"/>
  <c r="H55" i="27"/>
  <c r="G55" i="27"/>
  <c r="F55" i="27"/>
  <c r="C55" i="27"/>
  <c r="B55" i="27"/>
  <c r="S54" i="27"/>
  <c r="R54" i="27"/>
  <c r="Q54" i="27"/>
  <c r="P54" i="27"/>
  <c r="E54" i="27"/>
  <c r="U53" i="27"/>
  <c r="T53" i="27"/>
  <c r="S53" i="27"/>
  <c r="R53" i="27"/>
  <c r="Q53" i="27"/>
  <c r="P53" i="27"/>
  <c r="E53" i="27"/>
  <c r="S52" i="27"/>
  <c r="R52" i="27"/>
  <c r="Q52" i="27"/>
  <c r="P52" i="27"/>
  <c r="E52" i="27"/>
  <c r="T52" i="27" s="1"/>
  <c r="T51" i="27"/>
  <c r="S51" i="27"/>
  <c r="R51" i="27"/>
  <c r="Q51" i="27"/>
  <c r="P51" i="27"/>
  <c r="E51" i="27"/>
  <c r="U51" i="27" s="1"/>
  <c r="S50" i="27"/>
  <c r="R50" i="27"/>
  <c r="Q50" i="27"/>
  <c r="P50" i="27"/>
  <c r="E50" i="27"/>
  <c r="T50" i="27" s="1"/>
  <c r="S49" i="27"/>
  <c r="R49" i="27"/>
  <c r="Q49" i="27"/>
  <c r="P49" i="27"/>
  <c r="E49" i="27"/>
  <c r="S48" i="27"/>
  <c r="R48" i="27"/>
  <c r="Q48" i="27"/>
  <c r="P48" i="27"/>
  <c r="E48" i="27"/>
  <c r="U48" i="27" s="1"/>
  <c r="S47" i="27"/>
  <c r="R47" i="27"/>
  <c r="Q47" i="27"/>
  <c r="P47" i="27"/>
  <c r="E47" i="27"/>
  <c r="U47" i="27" s="1"/>
  <c r="U46" i="27"/>
  <c r="T46" i="27"/>
  <c r="S46" i="27"/>
  <c r="R46" i="27"/>
  <c r="Q46" i="27"/>
  <c r="P46" i="27"/>
  <c r="E46" i="27"/>
  <c r="U45" i="27"/>
  <c r="T45" i="27"/>
  <c r="S45" i="27"/>
  <c r="R45" i="27"/>
  <c r="Q45" i="27"/>
  <c r="P45" i="27"/>
  <c r="E45" i="27"/>
  <c r="S44" i="27"/>
  <c r="R44" i="27"/>
  <c r="Q44" i="27"/>
  <c r="P44" i="27"/>
  <c r="E44" i="27"/>
  <c r="T44" i="27" s="1"/>
  <c r="O42" i="27"/>
  <c r="N42" i="27"/>
  <c r="M42" i="27"/>
  <c r="S42" i="27" s="1"/>
  <c r="L42" i="27"/>
  <c r="R42" i="27" s="1"/>
  <c r="K42" i="27"/>
  <c r="J42" i="27"/>
  <c r="I42" i="27"/>
  <c r="H42" i="27"/>
  <c r="P42" i="27" s="1"/>
  <c r="G42" i="27"/>
  <c r="F42" i="27"/>
  <c r="C42" i="27"/>
  <c r="B42" i="27"/>
  <c r="S41" i="27"/>
  <c r="R41" i="27"/>
  <c r="Q41" i="27"/>
  <c r="P41" i="27"/>
  <c r="E41" i="27"/>
  <c r="T41" i="27" s="1"/>
  <c r="T40" i="27"/>
  <c r="S40" i="27"/>
  <c r="R40" i="27"/>
  <c r="Q40" i="27"/>
  <c r="P40" i="27"/>
  <c r="E40" i="27"/>
  <c r="U40" i="27" s="1"/>
  <c r="U39" i="27"/>
  <c r="S39" i="27"/>
  <c r="R39" i="27"/>
  <c r="Q39" i="27"/>
  <c r="P39" i="27"/>
  <c r="E39" i="27"/>
  <c r="T39" i="27" s="1"/>
  <c r="U38" i="27"/>
  <c r="T38" i="27"/>
  <c r="S38" i="27"/>
  <c r="R38" i="27"/>
  <c r="Q38" i="27"/>
  <c r="P38" i="27"/>
  <c r="E38" i="27"/>
  <c r="U37" i="27"/>
  <c r="T37" i="27"/>
  <c r="S37" i="27"/>
  <c r="R37" i="27"/>
  <c r="Q37" i="27"/>
  <c r="P37" i="27"/>
  <c r="E37" i="27"/>
  <c r="S35" i="27"/>
  <c r="R35" i="27"/>
  <c r="O35" i="27"/>
  <c r="N35" i="27"/>
  <c r="M35" i="27"/>
  <c r="L35" i="27"/>
  <c r="K35" i="27"/>
  <c r="J35" i="27"/>
  <c r="I35" i="27"/>
  <c r="Q35" i="27" s="1"/>
  <c r="H35" i="27"/>
  <c r="P35" i="27" s="1"/>
  <c r="G35" i="27"/>
  <c r="F35" i="27"/>
  <c r="C35" i="27"/>
  <c r="B35" i="27"/>
  <c r="S34" i="27"/>
  <c r="R34" i="27"/>
  <c r="Q34" i="27"/>
  <c r="P34" i="27"/>
  <c r="E34" i="27"/>
  <c r="O32" i="27"/>
  <c r="S32" i="27" s="1"/>
  <c r="N32" i="27"/>
  <c r="M32" i="27"/>
  <c r="L32" i="27"/>
  <c r="K32" i="27"/>
  <c r="J32" i="27"/>
  <c r="I32" i="27"/>
  <c r="H32" i="27"/>
  <c r="G32" i="27"/>
  <c r="F32" i="27"/>
  <c r="C32" i="27"/>
  <c r="B32" i="27"/>
  <c r="S31" i="27"/>
  <c r="R31" i="27"/>
  <c r="Q31" i="27"/>
  <c r="P31" i="27"/>
  <c r="E31" i="27"/>
  <c r="U31" i="27" s="1"/>
  <c r="U30" i="27"/>
  <c r="T30" i="27"/>
  <c r="S30" i="27"/>
  <c r="R30" i="27"/>
  <c r="Q30" i="27"/>
  <c r="P30" i="27"/>
  <c r="E30" i="27"/>
  <c r="U29" i="27"/>
  <c r="T29" i="27"/>
  <c r="S29" i="27"/>
  <c r="R29" i="27"/>
  <c r="Q29" i="27"/>
  <c r="P29" i="27"/>
  <c r="E29" i="27"/>
  <c r="U28" i="27"/>
  <c r="T28" i="27"/>
  <c r="S28" i="27"/>
  <c r="R28" i="27"/>
  <c r="Q28" i="27"/>
  <c r="P28" i="27"/>
  <c r="E28" i="27"/>
  <c r="R26" i="27"/>
  <c r="O26" i="27"/>
  <c r="N26" i="27"/>
  <c r="M26" i="27"/>
  <c r="S26" i="27" s="1"/>
  <c r="L26" i="27"/>
  <c r="K26" i="27"/>
  <c r="J26" i="27"/>
  <c r="I26" i="27"/>
  <c r="H26" i="27"/>
  <c r="G26" i="27"/>
  <c r="F26" i="27"/>
  <c r="E26" i="27"/>
  <c r="C26" i="27"/>
  <c r="B26" i="27"/>
  <c r="U25" i="27"/>
  <c r="T25" i="27"/>
  <c r="S25" i="27"/>
  <c r="R25" i="27"/>
  <c r="Q25" i="27"/>
  <c r="P25" i="27"/>
  <c r="E25" i="27"/>
  <c r="S24" i="27"/>
  <c r="R24" i="27"/>
  <c r="Q24" i="27"/>
  <c r="P24" i="27"/>
  <c r="E24" i="27"/>
  <c r="T24" i="27" s="1"/>
  <c r="S23" i="27"/>
  <c r="R23" i="27"/>
  <c r="Q23" i="27"/>
  <c r="P23" i="27"/>
  <c r="E23" i="27"/>
  <c r="S22" i="27"/>
  <c r="R22" i="27"/>
  <c r="Q22" i="27"/>
  <c r="P22" i="27"/>
  <c r="E22" i="27"/>
  <c r="T22" i="27" s="1"/>
  <c r="U21" i="27"/>
  <c r="T21" i="27"/>
  <c r="S21" i="27"/>
  <c r="R21" i="27"/>
  <c r="Q21" i="27"/>
  <c r="P21" i="27"/>
  <c r="E21" i="27"/>
  <c r="U20" i="27"/>
  <c r="T20" i="27"/>
  <c r="S20" i="27"/>
  <c r="R20" i="27"/>
  <c r="Q20" i="27"/>
  <c r="P20" i="27"/>
  <c r="E20" i="27"/>
  <c r="U19" i="27"/>
  <c r="T19" i="27"/>
  <c r="S19" i="27"/>
  <c r="R19" i="27"/>
  <c r="Q19" i="27"/>
  <c r="P19" i="27"/>
  <c r="E19" i="27"/>
  <c r="R17" i="27"/>
  <c r="O17" i="27"/>
  <c r="S17" i="27" s="1"/>
  <c r="N17" i="27"/>
  <c r="M17" i="27"/>
  <c r="L17" i="27"/>
  <c r="K17" i="27"/>
  <c r="J17" i="27"/>
  <c r="I17" i="27"/>
  <c r="H17" i="27"/>
  <c r="P17" i="27" s="1"/>
  <c r="G17" i="27"/>
  <c r="F17" i="27"/>
  <c r="C17" i="27"/>
  <c r="B17" i="27"/>
  <c r="E17" i="27" s="1"/>
  <c r="U16" i="27"/>
  <c r="T16" i="27"/>
  <c r="S16" i="27"/>
  <c r="R16" i="27"/>
  <c r="Q16" i="27"/>
  <c r="P16" i="27"/>
  <c r="E16" i="27"/>
  <c r="U15" i="27"/>
  <c r="T15" i="27"/>
  <c r="S15" i="27"/>
  <c r="R15" i="27"/>
  <c r="Q15" i="27"/>
  <c r="P15" i="27"/>
  <c r="E15" i="27"/>
  <c r="U14" i="27"/>
  <c r="T14" i="27"/>
  <c r="S14" i="27"/>
  <c r="R14" i="27"/>
  <c r="Q14" i="27"/>
  <c r="P14" i="27"/>
  <c r="E14" i="27"/>
  <c r="S13" i="27"/>
  <c r="R13" i="27"/>
  <c r="Q13" i="27"/>
  <c r="P13" i="27"/>
  <c r="E13" i="27"/>
  <c r="T13" i="27" s="1"/>
  <c r="T12" i="27"/>
  <c r="S12" i="27"/>
  <c r="R12" i="27"/>
  <c r="Q12" i="27"/>
  <c r="P12" i="27"/>
  <c r="E12" i="27"/>
  <c r="U12" i="27" s="1"/>
  <c r="U11" i="27"/>
  <c r="S11" i="27"/>
  <c r="R11" i="27"/>
  <c r="Q11" i="27"/>
  <c r="P11" i="27"/>
  <c r="E11" i="27"/>
  <c r="T11" i="27" s="1"/>
  <c r="U10" i="27"/>
  <c r="S10" i="27"/>
  <c r="R10" i="27"/>
  <c r="Q10" i="27"/>
  <c r="P10" i="27"/>
  <c r="T10" i="27" s="1"/>
  <c r="E10" i="27"/>
  <c r="U9" i="27"/>
  <c r="T9" i="27"/>
  <c r="S9" i="27"/>
  <c r="R9" i="27"/>
  <c r="Q9" i="27"/>
  <c r="P9" i="27"/>
  <c r="E9" i="27"/>
  <c r="U96" i="26"/>
  <c r="T96" i="26"/>
  <c r="S96" i="26"/>
  <c r="R96" i="26"/>
  <c r="Q96" i="26"/>
  <c r="P96" i="26"/>
  <c r="E96" i="26"/>
  <c r="S95" i="26"/>
  <c r="R95" i="26"/>
  <c r="Q95" i="26"/>
  <c r="P95" i="26"/>
  <c r="E95" i="26"/>
  <c r="U95" i="26" s="1"/>
  <c r="U94" i="26"/>
  <c r="T94" i="26"/>
  <c r="S94" i="26"/>
  <c r="R94" i="26"/>
  <c r="Q94" i="26"/>
  <c r="P94" i="26"/>
  <c r="E94" i="26"/>
  <c r="U93" i="26"/>
  <c r="S93" i="26"/>
  <c r="R93" i="26"/>
  <c r="Q93" i="26"/>
  <c r="P93" i="26"/>
  <c r="E93" i="26"/>
  <c r="T93" i="26" s="1"/>
  <c r="T92" i="26"/>
  <c r="S92" i="26"/>
  <c r="R92" i="26"/>
  <c r="Q92" i="26"/>
  <c r="P92" i="26"/>
  <c r="E92" i="26"/>
  <c r="U92" i="26" s="1"/>
  <c r="S91" i="26"/>
  <c r="R91" i="26"/>
  <c r="Q91" i="26"/>
  <c r="P91" i="26"/>
  <c r="E91" i="26"/>
  <c r="S90" i="26"/>
  <c r="R90" i="26"/>
  <c r="Q90" i="26"/>
  <c r="P90" i="26"/>
  <c r="E90" i="26"/>
  <c r="U90" i="26" s="1"/>
  <c r="U89" i="26"/>
  <c r="S89" i="26"/>
  <c r="R89" i="26"/>
  <c r="Q89" i="26"/>
  <c r="P89" i="26"/>
  <c r="E89" i="26"/>
  <c r="T89" i="26" s="1"/>
  <c r="U88" i="26"/>
  <c r="T88" i="26"/>
  <c r="S88" i="26"/>
  <c r="R88" i="26"/>
  <c r="Q88" i="26"/>
  <c r="P88" i="26"/>
  <c r="E88" i="26"/>
  <c r="V75" i="26"/>
  <c r="O75" i="26"/>
  <c r="N75" i="26"/>
  <c r="M75" i="26"/>
  <c r="L75" i="26"/>
  <c r="K75" i="26"/>
  <c r="J75" i="26"/>
  <c r="I75" i="26"/>
  <c r="H75" i="26"/>
  <c r="G75" i="26"/>
  <c r="F75" i="26"/>
  <c r="C75" i="26"/>
  <c r="B75" i="26"/>
  <c r="V74" i="26"/>
  <c r="S74" i="26"/>
  <c r="O74" i="26"/>
  <c r="N74" i="26"/>
  <c r="M74" i="26"/>
  <c r="L74" i="26"/>
  <c r="R74" i="26" s="1"/>
  <c r="K74" i="26"/>
  <c r="J74" i="26"/>
  <c r="I74" i="26"/>
  <c r="H74" i="26"/>
  <c r="P74" i="26" s="1"/>
  <c r="G74" i="26"/>
  <c r="F74" i="26"/>
  <c r="C74" i="26"/>
  <c r="B74" i="26"/>
  <c r="E74" i="26" s="1"/>
  <c r="V73" i="26"/>
  <c r="O73" i="26"/>
  <c r="N73" i="26"/>
  <c r="M73" i="26"/>
  <c r="L73" i="26"/>
  <c r="R73" i="26" s="1"/>
  <c r="K73" i="26"/>
  <c r="J73" i="26"/>
  <c r="I73" i="26"/>
  <c r="H73" i="26"/>
  <c r="G73" i="26"/>
  <c r="F73" i="26"/>
  <c r="C73" i="26"/>
  <c r="E73" i="26" s="1"/>
  <c r="B73" i="26"/>
  <c r="U72" i="26"/>
  <c r="S72" i="26"/>
  <c r="R72" i="26"/>
  <c r="Q72" i="26"/>
  <c r="P72" i="26"/>
  <c r="E72" i="26"/>
  <c r="T72" i="26" s="1"/>
  <c r="T71" i="26"/>
  <c r="S71" i="26"/>
  <c r="R71" i="26"/>
  <c r="Q71" i="26"/>
  <c r="P71" i="26"/>
  <c r="E71" i="26"/>
  <c r="V69" i="26"/>
  <c r="O69" i="26"/>
  <c r="N69" i="26"/>
  <c r="M69" i="26"/>
  <c r="L69" i="26"/>
  <c r="K69" i="26"/>
  <c r="J69" i="26"/>
  <c r="I69" i="26"/>
  <c r="H69" i="26"/>
  <c r="G69" i="26"/>
  <c r="F69" i="26"/>
  <c r="C69" i="26"/>
  <c r="B69" i="26"/>
  <c r="O68" i="26"/>
  <c r="N68" i="26"/>
  <c r="M68" i="26"/>
  <c r="S68" i="26" s="1"/>
  <c r="L68" i="26"/>
  <c r="R68" i="26" s="1"/>
  <c r="K68" i="26"/>
  <c r="J68" i="26"/>
  <c r="I68" i="26"/>
  <c r="H68" i="26"/>
  <c r="G68" i="26"/>
  <c r="F68" i="26"/>
  <c r="C68" i="26"/>
  <c r="B68" i="26"/>
  <c r="U67" i="26"/>
  <c r="T67" i="26"/>
  <c r="S67" i="26"/>
  <c r="R67" i="26"/>
  <c r="Q67" i="26"/>
  <c r="P67" i="26"/>
  <c r="E67" i="26"/>
  <c r="U66" i="26"/>
  <c r="T66" i="26"/>
  <c r="S66" i="26"/>
  <c r="R66" i="26"/>
  <c r="Q66" i="26"/>
  <c r="P66" i="26"/>
  <c r="E66" i="26"/>
  <c r="S65" i="26"/>
  <c r="R65" i="26"/>
  <c r="Q65" i="26"/>
  <c r="P65" i="26"/>
  <c r="E65" i="26"/>
  <c r="S64" i="26"/>
  <c r="R64" i="26"/>
  <c r="Q64" i="26"/>
  <c r="P64" i="26"/>
  <c r="E64" i="26"/>
  <c r="U63" i="26"/>
  <c r="S63" i="26"/>
  <c r="R63" i="26"/>
  <c r="Q63" i="26"/>
  <c r="P63" i="26"/>
  <c r="E63" i="26"/>
  <c r="T63" i="26" s="1"/>
  <c r="O61" i="26"/>
  <c r="N61" i="26"/>
  <c r="M61" i="26"/>
  <c r="S61" i="26" s="1"/>
  <c r="L61" i="26"/>
  <c r="R61" i="26" s="1"/>
  <c r="K61" i="26"/>
  <c r="J61" i="26"/>
  <c r="I61" i="26"/>
  <c r="H61" i="26"/>
  <c r="C61" i="26"/>
  <c r="B61" i="26"/>
  <c r="U60" i="26"/>
  <c r="T60" i="26"/>
  <c r="S60" i="26"/>
  <c r="R60" i="26"/>
  <c r="Q60" i="26"/>
  <c r="P60" i="26"/>
  <c r="E60" i="26"/>
  <c r="U59" i="26"/>
  <c r="T59" i="26"/>
  <c r="S59" i="26"/>
  <c r="R59" i="26"/>
  <c r="Q59" i="26"/>
  <c r="P59" i="26"/>
  <c r="E59" i="26"/>
  <c r="U58" i="26"/>
  <c r="T58" i="26"/>
  <c r="S58" i="26"/>
  <c r="R58" i="26"/>
  <c r="Q58" i="26"/>
  <c r="P58" i="26"/>
  <c r="E58" i="26"/>
  <c r="S57" i="26"/>
  <c r="R57" i="26"/>
  <c r="Q57" i="26"/>
  <c r="P57" i="26"/>
  <c r="E57" i="26"/>
  <c r="O55" i="26"/>
  <c r="N55" i="26"/>
  <c r="M55" i="26"/>
  <c r="L55" i="26"/>
  <c r="K55" i="26"/>
  <c r="J55" i="26"/>
  <c r="I55" i="26"/>
  <c r="H55" i="26"/>
  <c r="G55" i="26"/>
  <c r="F55" i="26"/>
  <c r="C55" i="26"/>
  <c r="B55" i="26"/>
  <c r="S54" i="26"/>
  <c r="R54" i="26"/>
  <c r="Q54" i="26"/>
  <c r="P54" i="26"/>
  <c r="E54" i="26"/>
  <c r="T54" i="26" s="1"/>
  <c r="T53" i="26"/>
  <c r="S53" i="26"/>
  <c r="R53" i="26"/>
  <c r="Q53" i="26"/>
  <c r="P53" i="26"/>
  <c r="E53" i="26"/>
  <c r="U53" i="26" s="1"/>
  <c r="S52" i="26"/>
  <c r="R52" i="26"/>
  <c r="Q52" i="26"/>
  <c r="P52" i="26"/>
  <c r="E52" i="26"/>
  <c r="T52" i="26" s="1"/>
  <c r="U51" i="26"/>
  <c r="S51" i="26"/>
  <c r="R51" i="26"/>
  <c r="Q51" i="26"/>
  <c r="P51" i="26"/>
  <c r="E51" i="26"/>
  <c r="T51" i="26" s="1"/>
  <c r="S50" i="26"/>
  <c r="R50" i="26"/>
  <c r="Q50" i="26"/>
  <c r="P50" i="26"/>
  <c r="E50" i="26"/>
  <c r="S49" i="26"/>
  <c r="R49" i="26"/>
  <c r="Q49" i="26"/>
  <c r="P49" i="26"/>
  <c r="E49" i="26"/>
  <c r="S48" i="26"/>
  <c r="R48" i="26"/>
  <c r="Q48" i="26"/>
  <c r="P48" i="26"/>
  <c r="E48" i="26"/>
  <c r="T48" i="26" s="1"/>
  <c r="U47" i="26"/>
  <c r="T47" i="26"/>
  <c r="S47" i="26"/>
  <c r="R47" i="26"/>
  <c r="Q47" i="26"/>
  <c r="P47" i="26"/>
  <c r="E47" i="26"/>
  <c r="S46" i="26"/>
  <c r="R46" i="26"/>
  <c r="Q46" i="26"/>
  <c r="P46" i="26"/>
  <c r="E46" i="26"/>
  <c r="S45" i="26"/>
  <c r="R45" i="26"/>
  <c r="Q45" i="26"/>
  <c r="P45" i="26"/>
  <c r="E45" i="26"/>
  <c r="U44" i="26"/>
  <c r="S44" i="26"/>
  <c r="R44" i="26"/>
  <c r="Q44" i="26"/>
  <c r="P44" i="26"/>
  <c r="E44" i="26"/>
  <c r="T44" i="26" s="1"/>
  <c r="S42" i="26"/>
  <c r="R42" i="26"/>
  <c r="O42" i="26"/>
  <c r="N42" i="26"/>
  <c r="M42" i="26"/>
  <c r="L42" i="26"/>
  <c r="K42" i="26"/>
  <c r="J42" i="26"/>
  <c r="I42" i="26"/>
  <c r="Q42" i="26" s="1"/>
  <c r="H42" i="26"/>
  <c r="P42" i="26" s="1"/>
  <c r="G42" i="26"/>
  <c r="F42" i="26"/>
  <c r="C42" i="26"/>
  <c r="B42" i="26"/>
  <c r="E42" i="26" s="1"/>
  <c r="U41" i="26"/>
  <c r="T41" i="26"/>
  <c r="S41" i="26"/>
  <c r="R41" i="26"/>
  <c r="Q41" i="26"/>
  <c r="P41" i="26"/>
  <c r="E41" i="26"/>
  <c r="U40" i="26"/>
  <c r="T40" i="26"/>
  <c r="S40" i="26"/>
  <c r="R40" i="26"/>
  <c r="Q40" i="26"/>
  <c r="P40" i="26"/>
  <c r="E40" i="26"/>
  <c r="S39" i="26"/>
  <c r="R39" i="26"/>
  <c r="Q39" i="26"/>
  <c r="P39" i="26"/>
  <c r="E39" i="26"/>
  <c r="S38" i="26"/>
  <c r="R38" i="26"/>
  <c r="Q38" i="26"/>
  <c r="P38" i="26"/>
  <c r="E38" i="26"/>
  <c r="U37" i="26"/>
  <c r="S37" i="26"/>
  <c r="R37" i="26"/>
  <c r="Q37" i="26"/>
  <c r="P37" i="26"/>
  <c r="E37" i="26"/>
  <c r="O35" i="26"/>
  <c r="S35" i="26" s="1"/>
  <c r="N35" i="26"/>
  <c r="R35" i="26" s="1"/>
  <c r="M35" i="26"/>
  <c r="L35" i="26"/>
  <c r="K35" i="26"/>
  <c r="J35" i="26"/>
  <c r="I35" i="26"/>
  <c r="H35" i="26"/>
  <c r="G35" i="26"/>
  <c r="F35" i="26"/>
  <c r="C35" i="26"/>
  <c r="B35" i="26"/>
  <c r="S34" i="26"/>
  <c r="R34" i="26"/>
  <c r="Q34" i="26"/>
  <c r="P34" i="26"/>
  <c r="E34" i="26"/>
  <c r="T34" i="26" s="1"/>
  <c r="O32" i="26"/>
  <c r="N32" i="26"/>
  <c r="M32" i="26"/>
  <c r="S32" i="26" s="1"/>
  <c r="L32" i="26"/>
  <c r="R32" i="26" s="1"/>
  <c r="K32" i="26"/>
  <c r="J32" i="26"/>
  <c r="I32" i="26"/>
  <c r="H32" i="26"/>
  <c r="G32" i="26"/>
  <c r="F32" i="26"/>
  <c r="C32" i="26"/>
  <c r="B32" i="26"/>
  <c r="U31" i="26"/>
  <c r="S31" i="26"/>
  <c r="R31" i="26"/>
  <c r="Q31" i="26"/>
  <c r="P31" i="26"/>
  <c r="E31" i="26"/>
  <c r="T31" i="26" s="1"/>
  <c r="U30" i="26"/>
  <c r="T30" i="26"/>
  <c r="S30" i="26"/>
  <c r="R30" i="26"/>
  <c r="Q30" i="26"/>
  <c r="P30" i="26"/>
  <c r="E30" i="26"/>
  <c r="U29" i="26"/>
  <c r="T29" i="26"/>
  <c r="S29" i="26"/>
  <c r="R29" i="26"/>
  <c r="Q29" i="26"/>
  <c r="P29" i="26"/>
  <c r="E29" i="26"/>
  <c r="S28" i="26"/>
  <c r="R28" i="26"/>
  <c r="Q28" i="26"/>
  <c r="P28" i="26"/>
  <c r="E28" i="26"/>
  <c r="U28" i="26" s="1"/>
  <c r="V26" i="26"/>
  <c r="O26" i="26"/>
  <c r="N26" i="26"/>
  <c r="M26" i="26"/>
  <c r="S26" i="26" s="1"/>
  <c r="L26" i="26"/>
  <c r="R26" i="26" s="1"/>
  <c r="K26" i="26"/>
  <c r="J26" i="26"/>
  <c r="I26" i="26"/>
  <c r="H26" i="26"/>
  <c r="G26" i="26"/>
  <c r="F26" i="26"/>
  <c r="C26" i="26"/>
  <c r="B26" i="26"/>
  <c r="E26" i="26" s="1"/>
  <c r="S25" i="26"/>
  <c r="R25" i="26"/>
  <c r="Q25" i="26"/>
  <c r="P25" i="26"/>
  <c r="E25" i="26"/>
  <c r="U25" i="26" s="1"/>
  <c r="T24" i="26"/>
  <c r="S24" i="26"/>
  <c r="R24" i="26"/>
  <c r="Q24" i="26"/>
  <c r="P24" i="26"/>
  <c r="E24" i="26"/>
  <c r="U24" i="26" s="1"/>
  <c r="U23" i="26"/>
  <c r="T23" i="26"/>
  <c r="S23" i="26"/>
  <c r="R23" i="26"/>
  <c r="Q23" i="26"/>
  <c r="P23" i="26"/>
  <c r="E23" i="26"/>
  <c r="U22" i="26"/>
  <c r="T22" i="26"/>
  <c r="S22" i="26"/>
  <c r="R22" i="26"/>
  <c r="Q22" i="26"/>
  <c r="P22" i="26"/>
  <c r="E22" i="26"/>
  <c r="T21" i="26"/>
  <c r="S21" i="26"/>
  <c r="R21" i="26"/>
  <c r="Q21" i="26"/>
  <c r="P21" i="26"/>
  <c r="E21" i="26"/>
  <c r="U21" i="26" s="1"/>
  <c r="S20" i="26"/>
  <c r="R20" i="26"/>
  <c r="Q20" i="26"/>
  <c r="P20" i="26"/>
  <c r="E20" i="26"/>
  <c r="U19" i="26"/>
  <c r="S19" i="26"/>
  <c r="R19" i="26"/>
  <c r="Q19" i="26"/>
  <c r="P19" i="26"/>
  <c r="E19" i="26"/>
  <c r="T19" i="26" s="1"/>
  <c r="O17" i="26"/>
  <c r="S17" i="26" s="1"/>
  <c r="N17" i="26"/>
  <c r="R17" i="26" s="1"/>
  <c r="M17" i="26"/>
  <c r="L17" i="26"/>
  <c r="K17" i="26"/>
  <c r="J17" i="26"/>
  <c r="I17" i="26"/>
  <c r="H17" i="26"/>
  <c r="G17" i="26"/>
  <c r="F17" i="26"/>
  <c r="C17" i="26"/>
  <c r="B17" i="26"/>
  <c r="S16" i="26"/>
  <c r="R16" i="26"/>
  <c r="Q16" i="26"/>
  <c r="P16" i="26"/>
  <c r="E16" i="26"/>
  <c r="U15" i="26"/>
  <c r="S15" i="26"/>
  <c r="R15" i="26"/>
  <c r="Q15" i="26"/>
  <c r="P15" i="26"/>
  <c r="T15" i="26" s="1"/>
  <c r="E15" i="26"/>
  <c r="U14" i="26"/>
  <c r="S14" i="26"/>
  <c r="R14" i="26"/>
  <c r="Q14" i="26"/>
  <c r="P14" i="26"/>
  <c r="E14" i="26"/>
  <c r="T14" i="26" s="1"/>
  <c r="T13" i="26"/>
  <c r="S13" i="26"/>
  <c r="R13" i="26"/>
  <c r="Q13" i="26"/>
  <c r="P13" i="26"/>
  <c r="E13" i="26"/>
  <c r="U13" i="26" s="1"/>
  <c r="U12" i="26"/>
  <c r="T12" i="26"/>
  <c r="S12" i="26"/>
  <c r="R12" i="26"/>
  <c r="Q12" i="26"/>
  <c r="P12" i="26"/>
  <c r="E12" i="26"/>
  <c r="U11" i="26"/>
  <c r="T11" i="26"/>
  <c r="S11" i="26"/>
  <c r="R11" i="26"/>
  <c r="Q11" i="26"/>
  <c r="P11" i="26"/>
  <c r="E11" i="26"/>
  <c r="S10" i="26"/>
  <c r="R10" i="26"/>
  <c r="Q10" i="26"/>
  <c r="P10" i="26"/>
  <c r="E10" i="26"/>
  <c r="S9" i="26"/>
  <c r="R9" i="26"/>
  <c r="Q9" i="26"/>
  <c r="P9" i="26"/>
  <c r="E9" i="26"/>
  <c r="U96" i="25"/>
  <c r="T96" i="25"/>
  <c r="S96" i="25"/>
  <c r="R96" i="25"/>
  <c r="Q96" i="25"/>
  <c r="P96" i="25"/>
  <c r="E96" i="25"/>
  <c r="U95" i="25"/>
  <c r="T95" i="25"/>
  <c r="S95" i="25"/>
  <c r="R95" i="25"/>
  <c r="Q95" i="25"/>
  <c r="P95" i="25"/>
  <c r="E95" i="25"/>
  <c r="S94" i="25"/>
  <c r="R94" i="25"/>
  <c r="Q94" i="25"/>
  <c r="P94" i="25"/>
  <c r="E94" i="25"/>
  <c r="U94" i="25" s="1"/>
  <c r="S93" i="25"/>
  <c r="R93" i="25"/>
  <c r="Q93" i="25"/>
  <c r="P93" i="25"/>
  <c r="E93" i="25"/>
  <c r="U93" i="25" s="1"/>
  <c r="U92" i="25"/>
  <c r="T92" i="25"/>
  <c r="S92" i="25"/>
  <c r="R92" i="25"/>
  <c r="Q92" i="25"/>
  <c r="P92" i="25"/>
  <c r="E92" i="25"/>
  <c r="S91" i="25"/>
  <c r="R91" i="25"/>
  <c r="Q91" i="25"/>
  <c r="P91" i="25"/>
  <c r="E91" i="25"/>
  <c r="U91" i="25" s="1"/>
  <c r="T90" i="25"/>
  <c r="S90" i="25"/>
  <c r="R90" i="25"/>
  <c r="Q90" i="25"/>
  <c r="P90" i="25"/>
  <c r="E90" i="25"/>
  <c r="U90" i="25" s="1"/>
  <c r="U89" i="25"/>
  <c r="S89" i="25"/>
  <c r="R89" i="25"/>
  <c r="Q89" i="25"/>
  <c r="P89" i="25"/>
  <c r="E89" i="25"/>
  <c r="T89" i="25" s="1"/>
  <c r="U88" i="25"/>
  <c r="T88" i="25"/>
  <c r="S88" i="25"/>
  <c r="R88" i="25"/>
  <c r="Q88" i="25"/>
  <c r="Q87" i="25" s="1"/>
  <c r="P88" i="25"/>
  <c r="E88" i="25"/>
  <c r="O75" i="25"/>
  <c r="N75" i="25"/>
  <c r="M75" i="25"/>
  <c r="L75" i="25"/>
  <c r="K75" i="25"/>
  <c r="J75" i="25"/>
  <c r="I75" i="25"/>
  <c r="H75" i="25"/>
  <c r="G75" i="25"/>
  <c r="F75" i="25"/>
  <c r="C75" i="25"/>
  <c r="B75" i="25"/>
  <c r="O74" i="25"/>
  <c r="N74" i="25"/>
  <c r="M74" i="25"/>
  <c r="S74" i="25" s="1"/>
  <c r="L74" i="25"/>
  <c r="R74" i="25" s="1"/>
  <c r="K74" i="25"/>
  <c r="J74" i="25"/>
  <c r="I74" i="25"/>
  <c r="H74" i="25"/>
  <c r="P74" i="25" s="1"/>
  <c r="G74" i="25"/>
  <c r="F74" i="25"/>
  <c r="C74" i="25"/>
  <c r="E74" i="25" s="1"/>
  <c r="B74" i="25"/>
  <c r="O73" i="25"/>
  <c r="N73" i="25"/>
  <c r="M73" i="25"/>
  <c r="S73" i="25" s="1"/>
  <c r="L73" i="25"/>
  <c r="R73" i="25" s="1"/>
  <c r="K73" i="25"/>
  <c r="J73" i="25"/>
  <c r="I73" i="25"/>
  <c r="Q73" i="25" s="1"/>
  <c r="H73" i="25"/>
  <c r="G73" i="25"/>
  <c r="F73" i="25"/>
  <c r="C73" i="25"/>
  <c r="E73" i="25" s="1"/>
  <c r="B73" i="25"/>
  <c r="S72" i="25"/>
  <c r="R72" i="25"/>
  <c r="Q72" i="25"/>
  <c r="P72" i="25"/>
  <c r="E72" i="25"/>
  <c r="U72" i="25" s="1"/>
  <c r="U71" i="25"/>
  <c r="S71" i="25"/>
  <c r="R71" i="25"/>
  <c r="Q71" i="25"/>
  <c r="P71" i="25"/>
  <c r="E71" i="25"/>
  <c r="O69" i="25"/>
  <c r="N69" i="25"/>
  <c r="M69" i="25"/>
  <c r="S69" i="25" s="1"/>
  <c r="L69" i="25"/>
  <c r="K69" i="25"/>
  <c r="J69" i="25"/>
  <c r="I69" i="25"/>
  <c r="H69" i="25"/>
  <c r="G69" i="25"/>
  <c r="F69" i="25"/>
  <c r="C69" i="25"/>
  <c r="B69" i="25"/>
  <c r="O68" i="25"/>
  <c r="N68" i="25"/>
  <c r="M68" i="25"/>
  <c r="S68" i="25" s="1"/>
  <c r="L68" i="25"/>
  <c r="R68" i="25" s="1"/>
  <c r="K68" i="25"/>
  <c r="J68" i="25"/>
  <c r="I68" i="25"/>
  <c r="Q68" i="25" s="1"/>
  <c r="H68" i="25"/>
  <c r="P68" i="25" s="1"/>
  <c r="G68" i="25"/>
  <c r="F68" i="25"/>
  <c r="E68" i="25"/>
  <c r="C68" i="25"/>
  <c r="B68" i="25"/>
  <c r="S67" i="25"/>
  <c r="R67" i="25"/>
  <c r="Q67" i="25"/>
  <c r="P67" i="25"/>
  <c r="E67" i="25"/>
  <c r="U67" i="25" s="1"/>
  <c r="S66" i="25"/>
  <c r="R66" i="25"/>
  <c r="Q66" i="25"/>
  <c r="P66" i="25"/>
  <c r="E66" i="25"/>
  <c r="T66" i="25" s="1"/>
  <c r="S65" i="25"/>
  <c r="R65" i="25"/>
  <c r="Q65" i="25"/>
  <c r="P65" i="25"/>
  <c r="E65" i="25"/>
  <c r="S64" i="25"/>
  <c r="R64" i="25"/>
  <c r="Q64" i="25"/>
  <c r="P64" i="25"/>
  <c r="E64" i="25"/>
  <c r="U64" i="25" s="1"/>
  <c r="U63" i="25"/>
  <c r="S63" i="25"/>
  <c r="R63" i="25"/>
  <c r="Q63" i="25"/>
  <c r="P63" i="25"/>
  <c r="E63" i="25"/>
  <c r="O61" i="25"/>
  <c r="N61" i="25"/>
  <c r="M61" i="25"/>
  <c r="S61" i="25" s="1"/>
  <c r="L61" i="25"/>
  <c r="R61" i="25" s="1"/>
  <c r="K61" i="25"/>
  <c r="J61" i="25"/>
  <c r="I61" i="25"/>
  <c r="H61" i="25"/>
  <c r="C61" i="25"/>
  <c r="B61" i="25"/>
  <c r="U60" i="25"/>
  <c r="T60" i="25"/>
  <c r="S60" i="25"/>
  <c r="R60" i="25"/>
  <c r="Q60" i="25"/>
  <c r="P60" i="25"/>
  <c r="E60" i="25"/>
  <c r="U59" i="25"/>
  <c r="T59" i="25"/>
  <c r="S59" i="25"/>
  <c r="R59" i="25"/>
  <c r="Q59" i="25"/>
  <c r="P59" i="25"/>
  <c r="E59" i="25"/>
  <c r="S58" i="25"/>
  <c r="R58" i="25"/>
  <c r="Q58" i="25"/>
  <c r="P58" i="25"/>
  <c r="E58" i="25"/>
  <c r="S57" i="25"/>
  <c r="R57" i="25"/>
  <c r="Q57" i="25"/>
  <c r="P57" i="25"/>
  <c r="E57" i="25"/>
  <c r="T57" i="25" s="1"/>
  <c r="O55" i="25"/>
  <c r="N55" i="25"/>
  <c r="M55" i="25"/>
  <c r="S55" i="25" s="1"/>
  <c r="L55" i="25"/>
  <c r="R55" i="25" s="1"/>
  <c r="K55" i="25"/>
  <c r="J55" i="25"/>
  <c r="I55" i="25"/>
  <c r="H55" i="25"/>
  <c r="G55" i="25"/>
  <c r="F55" i="25"/>
  <c r="C55" i="25"/>
  <c r="B55" i="25"/>
  <c r="U54" i="25"/>
  <c r="S54" i="25"/>
  <c r="R54" i="25"/>
  <c r="Q54" i="25"/>
  <c r="P54" i="25"/>
  <c r="E54" i="25"/>
  <c r="T54" i="25" s="1"/>
  <c r="S53" i="25"/>
  <c r="R53" i="25"/>
  <c r="Q53" i="25"/>
  <c r="P53" i="25"/>
  <c r="E53" i="25"/>
  <c r="U53" i="25" s="1"/>
  <c r="U52" i="25"/>
  <c r="T52" i="25"/>
  <c r="S52" i="25"/>
  <c r="R52" i="25"/>
  <c r="Q52" i="25"/>
  <c r="P52" i="25"/>
  <c r="E52" i="25"/>
  <c r="S51" i="25"/>
  <c r="R51" i="25"/>
  <c r="Q51" i="25"/>
  <c r="P51" i="25"/>
  <c r="E51" i="25"/>
  <c r="T51" i="25" s="1"/>
  <c r="S50" i="25"/>
  <c r="R50" i="25"/>
  <c r="Q50" i="25"/>
  <c r="P50" i="25"/>
  <c r="E50" i="25"/>
  <c r="U49" i="25"/>
  <c r="S49" i="25"/>
  <c r="R49" i="25"/>
  <c r="Q49" i="25"/>
  <c r="P49" i="25"/>
  <c r="E49" i="25"/>
  <c r="T49" i="25" s="1"/>
  <c r="U48" i="25"/>
  <c r="S48" i="25"/>
  <c r="R48" i="25"/>
  <c r="Q48" i="25"/>
  <c r="P48" i="25"/>
  <c r="E48" i="25"/>
  <c r="T48" i="25" s="1"/>
  <c r="S47" i="25"/>
  <c r="R47" i="25"/>
  <c r="Q47" i="25"/>
  <c r="P47" i="25"/>
  <c r="E47" i="25"/>
  <c r="U47" i="25" s="1"/>
  <c r="U46" i="25"/>
  <c r="S46" i="25"/>
  <c r="R46" i="25"/>
  <c r="Q46" i="25"/>
  <c r="P46" i="25"/>
  <c r="E46" i="25"/>
  <c r="T46" i="25" s="1"/>
  <c r="U45" i="25"/>
  <c r="S45" i="25"/>
  <c r="R45" i="25"/>
  <c r="Q45" i="25"/>
  <c r="P45" i="25"/>
  <c r="E45" i="25"/>
  <c r="T45" i="25" s="1"/>
  <c r="S44" i="25"/>
  <c r="R44" i="25"/>
  <c r="Q44" i="25"/>
  <c r="P44" i="25"/>
  <c r="E44" i="25"/>
  <c r="O42" i="25"/>
  <c r="N42" i="25"/>
  <c r="M42" i="25"/>
  <c r="S42" i="25" s="1"/>
  <c r="L42" i="25"/>
  <c r="R42" i="25" s="1"/>
  <c r="K42" i="25"/>
  <c r="J42" i="25"/>
  <c r="I42" i="25"/>
  <c r="Q42" i="25" s="1"/>
  <c r="H42" i="25"/>
  <c r="G42" i="25"/>
  <c r="F42" i="25"/>
  <c r="C42" i="25"/>
  <c r="E42" i="25" s="1"/>
  <c r="B42" i="25"/>
  <c r="S41" i="25"/>
  <c r="R41" i="25"/>
  <c r="Q41" i="25"/>
  <c r="P41" i="25"/>
  <c r="E41" i="25"/>
  <c r="S40" i="25"/>
  <c r="R40" i="25"/>
  <c r="Q40" i="25"/>
  <c r="P40" i="25"/>
  <c r="E40" i="25"/>
  <c r="U40" i="25" s="1"/>
  <c r="U39" i="25"/>
  <c r="S39" i="25"/>
  <c r="R39" i="25"/>
  <c r="Q39" i="25"/>
  <c r="P39" i="25"/>
  <c r="E39" i="25"/>
  <c r="T39" i="25" s="1"/>
  <c r="U38" i="25"/>
  <c r="T38" i="25"/>
  <c r="S38" i="25"/>
  <c r="R38" i="25"/>
  <c r="Q38" i="25"/>
  <c r="P38" i="25"/>
  <c r="E38" i="25"/>
  <c r="U37" i="25"/>
  <c r="T37" i="25"/>
  <c r="S37" i="25"/>
  <c r="R37" i="25"/>
  <c r="Q37" i="25"/>
  <c r="P37" i="25"/>
  <c r="E37" i="25"/>
  <c r="O35" i="25"/>
  <c r="N35" i="25"/>
  <c r="M35" i="25"/>
  <c r="L35" i="25"/>
  <c r="R35" i="25" s="1"/>
  <c r="K35" i="25"/>
  <c r="J35" i="25"/>
  <c r="I35" i="25"/>
  <c r="Q35" i="25" s="1"/>
  <c r="H35" i="25"/>
  <c r="P35" i="25" s="1"/>
  <c r="G35" i="25"/>
  <c r="F35" i="25"/>
  <c r="C35" i="25"/>
  <c r="E35" i="25" s="1"/>
  <c r="B35" i="25"/>
  <c r="T34" i="25"/>
  <c r="S34" i="25"/>
  <c r="R34" i="25"/>
  <c r="Q34" i="25"/>
  <c r="P34" i="25"/>
  <c r="E34" i="25"/>
  <c r="U34" i="25" s="1"/>
  <c r="R32" i="25"/>
  <c r="O32" i="25"/>
  <c r="N32" i="25"/>
  <c r="M32" i="25"/>
  <c r="S32" i="25" s="1"/>
  <c r="L32" i="25"/>
  <c r="K32" i="25"/>
  <c r="J32" i="25"/>
  <c r="I32" i="25"/>
  <c r="H32" i="25"/>
  <c r="G32" i="25"/>
  <c r="F32" i="25"/>
  <c r="C32" i="25"/>
  <c r="B32" i="25"/>
  <c r="E32" i="25" s="1"/>
  <c r="U31" i="25"/>
  <c r="T31" i="25"/>
  <c r="S31" i="25"/>
  <c r="R31" i="25"/>
  <c r="Q31" i="25"/>
  <c r="P31" i="25"/>
  <c r="E31" i="25"/>
  <c r="S30" i="25"/>
  <c r="R30" i="25"/>
  <c r="Q30" i="25"/>
  <c r="P30" i="25"/>
  <c r="E30" i="25"/>
  <c r="S29" i="25"/>
  <c r="R29" i="25"/>
  <c r="Q29" i="25"/>
  <c r="P29" i="25"/>
  <c r="E29" i="25"/>
  <c r="T29" i="25" s="1"/>
  <c r="U28" i="25"/>
  <c r="T28" i="25"/>
  <c r="S28" i="25"/>
  <c r="R28" i="25"/>
  <c r="Q28" i="25"/>
  <c r="P28" i="25"/>
  <c r="E28" i="25"/>
  <c r="R26" i="25"/>
  <c r="O26" i="25"/>
  <c r="N26" i="25"/>
  <c r="M26" i="25"/>
  <c r="S26" i="25" s="1"/>
  <c r="L26" i="25"/>
  <c r="K26" i="25"/>
  <c r="J26" i="25"/>
  <c r="I26" i="25"/>
  <c r="Q26" i="25" s="1"/>
  <c r="H26" i="25"/>
  <c r="G26" i="25"/>
  <c r="F26" i="25"/>
  <c r="C26" i="25"/>
  <c r="B26" i="25"/>
  <c r="E26" i="25" s="1"/>
  <c r="T25" i="25"/>
  <c r="S25" i="25"/>
  <c r="R25" i="25"/>
  <c r="Q25" i="25"/>
  <c r="P25" i="25"/>
  <c r="E25" i="25"/>
  <c r="U25" i="25" s="1"/>
  <c r="S24" i="25"/>
  <c r="R24" i="25"/>
  <c r="Q24" i="25"/>
  <c r="P24" i="25"/>
  <c r="E24" i="25"/>
  <c r="U24" i="25" s="1"/>
  <c r="U23" i="25"/>
  <c r="T23" i="25"/>
  <c r="S23" i="25"/>
  <c r="R23" i="25"/>
  <c r="Q23" i="25"/>
  <c r="P23" i="25"/>
  <c r="E23" i="25"/>
  <c r="U22" i="25"/>
  <c r="S22" i="25"/>
  <c r="R22" i="25"/>
  <c r="Q22" i="25"/>
  <c r="P22" i="25"/>
  <c r="E22" i="25"/>
  <c r="T22" i="25" s="1"/>
  <c r="U21" i="25"/>
  <c r="T21" i="25"/>
  <c r="S21" i="25"/>
  <c r="R21" i="25"/>
  <c r="Q21" i="25"/>
  <c r="P21" i="25"/>
  <c r="E21" i="25"/>
  <c r="S20" i="25"/>
  <c r="R20" i="25"/>
  <c r="Q20" i="25"/>
  <c r="P20" i="25"/>
  <c r="E20" i="25"/>
  <c r="U20" i="25" s="1"/>
  <c r="T19" i="25"/>
  <c r="S19" i="25"/>
  <c r="R19" i="25"/>
  <c r="Q19" i="25"/>
  <c r="P19" i="25"/>
  <c r="E19" i="25"/>
  <c r="U19" i="25" s="1"/>
  <c r="S17" i="25"/>
  <c r="O17" i="25"/>
  <c r="N17" i="25"/>
  <c r="M17" i="25"/>
  <c r="L17" i="25"/>
  <c r="R17" i="25" s="1"/>
  <c r="K17" i="25"/>
  <c r="J17" i="25"/>
  <c r="I17" i="25"/>
  <c r="Q17" i="25" s="1"/>
  <c r="H17" i="25"/>
  <c r="P17" i="25" s="1"/>
  <c r="G17" i="25"/>
  <c r="F17" i="25"/>
  <c r="E17" i="25"/>
  <c r="C17" i="25"/>
  <c r="B17" i="25"/>
  <c r="T16" i="25"/>
  <c r="S16" i="25"/>
  <c r="R16" i="25"/>
  <c r="Q16" i="25"/>
  <c r="P16" i="25"/>
  <c r="E16" i="25"/>
  <c r="U16" i="25" s="1"/>
  <c r="S15" i="25"/>
  <c r="R15" i="25"/>
  <c r="Q15" i="25"/>
  <c r="P15" i="25"/>
  <c r="E15" i="25"/>
  <c r="T15" i="25" s="1"/>
  <c r="S14" i="25"/>
  <c r="R14" i="25"/>
  <c r="Q14" i="25"/>
  <c r="P14" i="25"/>
  <c r="E14" i="25"/>
  <c r="S13" i="25"/>
  <c r="R13" i="25"/>
  <c r="Q13" i="25"/>
  <c r="P13" i="25"/>
  <c r="E13" i="25"/>
  <c r="U13" i="25" s="1"/>
  <c r="U12" i="25"/>
  <c r="S12" i="25"/>
  <c r="R12" i="25"/>
  <c r="Q12" i="25"/>
  <c r="P12" i="25"/>
  <c r="E12" i="25"/>
  <c r="T12" i="25" s="1"/>
  <c r="U11" i="25"/>
  <c r="T11" i="25"/>
  <c r="S11" i="25"/>
  <c r="R11" i="25"/>
  <c r="Q11" i="25"/>
  <c r="P11" i="25"/>
  <c r="E11" i="25"/>
  <c r="U10" i="25"/>
  <c r="T10" i="25"/>
  <c r="S10" i="25"/>
  <c r="R10" i="25"/>
  <c r="Q10" i="25"/>
  <c r="P10" i="25"/>
  <c r="E10" i="25"/>
  <c r="T9" i="25"/>
  <c r="S9" i="25"/>
  <c r="R9" i="25"/>
  <c r="Q9" i="25"/>
  <c r="P9" i="25"/>
  <c r="E9" i="25"/>
  <c r="U9" i="25" s="1"/>
  <c r="S96" i="24"/>
  <c r="R96" i="24"/>
  <c r="Q96" i="24"/>
  <c r="P96" i="24"/>
  <c r="E96" i="24"/>
  <c r="U96" i="24" s="1"/>
  <c r="S95" i="24"/>
  <c r="R95" i="24"/>
  <c r="Q95" i="24"/>
  <c r="P95" i="24"/>
  <c r="E95" i="24"/>
  <c r="T95" i="24" s="1"/>
  <c r="U94" i="24"/>
  <c r="S94" i="24"/>
  <c r="R94" i="24"/>
  <c r="Q94" i="24"/>
  <c r="P94" i="24"/>
  <c r="E94" i="24"/>
  <c r="T94" i="24" s="1"/>
  <c r="U93" i="24"/>
  <c r="T93" i="24"/>
  <c r="S93" i="24"/>
  <c r="R93" i="24"/>
  <c r="Q93" i="24"/>
  <c r="P93" i="24"/>
  <c r="E93" i="24"/>
  <c r="U92" i="24"/>
  <c r="T92" i="24"/>
  <c r="S92" i="24"/>
  <c r="R92" i="24"/>
  <c r="Q92" i="24"/>
  <c r="P92" i="24"/>
  <c r="E92" i="24"/>
  <c r="T91" i="24"/>
  <c r="S91" i="24"/>
  <c r="R91" i="24"/>
  <c r="Q91" i="24"/>
  <c r="P91" i="24"/>
  <c r="E91" i="24"/>
  <c r="U91" i="24" s="1"/>
  <c r="U90" i="24"/>
  <c r="T90" i="24"/>
  <c r="S90" i="24"/>
  <c r="R90" i="24"/>
  <c r="Q90" i="24"/>
  <c r="P90" i="24"/>
  <c r="E90" i="24"/>
  <c r="U89" i="24"/>
  <c r="S89" i="24"/>
  <c r="R89" i="24"/>
  <c r="Q89" i="24"/>
  <c r="P89" i="24"/>
  <c r="E89" i="24"/>
  <c r="T89" i="24" s="1"/>
  <c r="S88" i="24"/>
  <c r="R88" i="24"/>
  <c r="Q88" i="24"/>
  <c r="P88" i="24"/>
  <c r="E88" i="24"/>
  <c r="O75" i="24"/>
  <c r="N75" i="24"/>
  <c r="M75" i="24"/>
  <c r="L75" i="24"/>
  <c r="K75" i="24"/>
  <c r="J75" i="24"/>
  <c r="I75" i="24"/>
  <c r="H75" i="24"/>
  <c r="G75" i="24"/>
  <c r="F75" i="24"/>
  <c r="C75" i="24"/>
  <c r="B75" i="24"/>
  <c r="R74" i="24"/>
  <c r="O74" i="24"/>
  <c r="N74" i="24"/>
  <c r="M74" i="24"/>
  <c r="L74" i="24"/>
  <c r="K74" i="24"/>
  <c r="J74" i="24"/>
  <c r="I74" i="24"/>
  <c r="Q74" i="24" s="1"/>
  <c r="H74" i="24"/>
  <c r="G74" i="24"/>
  <c r="F74" i="24"/>
  <c r="C74" i="24"/>
  <c r="E74" i="24" s="1"/>
  <c r="B74" i="24"/>
  <c r="S73" i="24"/>
  <c r="R73" i="24"/>
  <c r="O73" i="24"/>
  <c r="N73" i="24"/>
  <c r="M73" i="24"/>
  <c r="L73" i="24"/>
  <c r="K73" i="24"/>
  <c r="J73" i="24"/>
  <c r="I73" i="24"/>
  <c r="H73" i="24"/>
  <c r="P73" i="24" s="1"/>
  <c r="G73" i="24"/>
  <c r="F73" i="24"/>
  <c r="C73" i="24"/>
  <c r="B73" i="24"/>
  <c r="E73" i="24" s="1"/>
  <c r="U72" i="24"/>
  <c r="T72" i="24"/>
  <c r="S72" i="24"/>
  <c r="R72" i="24"/>
  <c r="Q72" i="24"/>
  <c r="P72" i="24"/>
  <c r="E72" i="24"/>
  <c r="U71" i="24"/>
  <c r="S71" i="24"/>
  <c r="R71" i="24"/>
  <c r="Q71" i="24"/>
  <c r="P71" i="24"/>
  <c r="E71" i="24"/>
  <c r="O69" i="24"/>
  <c r="Q69" i="24" s="1"/>
  <c r="N69" i="24"/>
  <c r="M69" i="24"/>
  <c r="L69" i="24"/>
  <c r="K69" i="24"/>
  <c r="J69" i="24"/>
  <c r="I69" i="24"/>
  <c r="H69" i="24"/>
  <c r="G69" i="24"/>
  <c r="F69" i="24"/>
  <c r="C69" i="24"/>
  <c r="B69" i="24"/>
  <c r="O68" i="24"/>
  <c r="N68" i="24"/>
  <c r="M68" i="24"/>
  <c r="S68" i="24" s="1"/>
  <c r="L68" i="24"/>
  <c r="R68" i="24" s="1"/>
  <c r="K68" i="24"/>
  <c r="J68" i="24"/>
  <c r="I68" i="24"/>
  <c r="H68" i="24"/>
  <c r="G68" i="24"/>
  <c r="F68" i="24"/>
  <c r="C68" i="24"/>
  <c r="B68" i="24"/>
  <c r="E68" i="24" s="1"/>
  <c r="U67" i="24"/>
  <c r="T67" i="24"/>
  <c r="S67" i="24"/>
  <c r="R67" i="24"/>
  <c r="Q67" i="24"/>
  <c r="P67" i="24"/>
  <c r="E67" i="24"/>
  <c r="U66" i="24"/>
  <c r="T66" i="24"/>
  <c r="S66" i="24"/>
  <c r="R66" i="24"/>
  <c r="Q66" i="24"/>
  <c r="P66" i="24"/>
  <c r="E66" i="24"/>
  <c r="S65" i="24"/>
  <c r="R65" i="24"/>
  <c r="Q65" i="24"/>
  <c r="P65" i="24"/>
  <c r="E65" i="24"/>
  <c r="U65" i="24" s="1"/>
  <c r="S64" i="24"/>
  <c r="R64" i="24"/>
  <c r="Q64" i="24"/>
  <c r="P64" i="24"/>
  <c r="E64" i="24"/>
  <c r="T64" i="24" s="1"/>
  <c r="S63" i="24"/>
  <c r="R63" i="24"/>
  <c r="Q63" i="24"/>
  <c r="P63" i="24"/>
  <c r="E63" i="24"/>
  <c r="O61" i="24"/>
  <c r="N61" i="24"/>
  <c r="M61" i="24"/>
  <c r="S61" i="24" s="1"/>
  <c r="L61" i="24"/>
  <c r="R61" i="24" s="1"/>
  <c r="K61" i="24"/>
  <c r="J61" i="24"/>
  <c r="I61" i="24"/>
  <c r="H61" i="24"/>
  <c r="C61" i="24"/>
  <c r="B61" i="24"/>
  <c r="S60" i="24"/>
  <c r="R60" i="24"/>
  <c r="Q60" i="24"/>
  <c r="P60" i="24"/>
  <c r="E60" i="24"/>
  <c r="U60" i="24" s="1"/>
  <c r="S59" i="24"/>
  <c r="R59" i="24"/>
  <c r="Q59" i="24"/>
  <c r="P59" i="24"/>
  <c r="E59" i="24"/>
  <c r="U59" i="24" s="1"/>
  <c r="S58" i="24"/>
  <c r="R58" i="24"/>
  <c r="Q58" i="24"/>
  <c r="P58" i="24"/>
  <c r="E58" i="24"/>
  <c r="U58" i="24" s="1"/>
  <c r="S57" i="24"/>
  <c r="R57" i="24"/>
  <c r="Q57" i="24"/>
  <c r="P57" i="24"/>
  <c r="E57" i="24"/>
  <c r="U57" i="24" s="1"/>
  <c r="O55" i="24"/>
  <c r="N55" i="24"/>
  <c r="M55" i="24"/>
  <c r="L55" i="24"/>
  <c r="K55" i="24"/>
  <c r="J55" i="24"/>
  <c r="I55" i="24"/>
  <c r="H55" i="24"/>
  <c r="G55" i="24"/>
  <c r="F55" i="24"/>
  <c r="C55" i="24"/>
  <c r="B55" i="24"/>
  <c r="U54" i="24"/>
  <c r="S54" i="24"/>
  <c r="R54" i="24"/>
  <c r="Q54" i="24"/>
  <c r="P54" i="24"/>
  <c r="E54" i="24"/>
  <c r="T54" i="24" s="1"/>
  <c r="S53" i="24"/>
  <c r="R53" i="24"/>
  <c r="Q53" i="24"/>
  <c r="P53" i="24"/>
  <c r="E53" i="24"/>
  <c r="U53" i="24" s="1"/>
  <c r="U52" i="24"/>
  <c r="S52" i="24"/>
  <c r="R52" i="24"/>
  <c r="Q52" i="24"/>
  <c r="P52" i="24"/>
  <c r="E52" i="24"/>
  <c r="T52" i="24" s="1"/>
  <c r="S51" i="24"/>
  <c r="R51" i="24"/>
  <c r="Q51" i="24"/>
  <c r="P51" i="24"/>
  <c r="E51" i="24"/>
  <c r="U51" i="24" s="1"/>
  <c r="S50" i="24"/>
  <c r="R50" i="24"/>
  <c r="Q50" i="24"/>
  <c r="P50" i="24"/>
  <c r="E50" i="24"/>
  <c r="U50" i="24" s="1"/>
  <c r="S49" i="24"/>
  <c r="R49" i="24"/>
  <c r="Q49" i="24"/>
  <c r="P49" i="24"/>
  <c r="E49" i="24"/>
  <c r="U49" i="24" s="1"/>
  <c r="U48" i="24"/>
  <c r="S48" i="24"/>
  <c r="R48" i="24"/>
  <c r="Q48" i="24"/>
  <c r="P48" i="24"/>
  <c r="E48" i="24"/>
  <c r="T48" i="24" s="1"/>
  <c r="U47" i="24"/>
  <c r="S47" i="24"/>
  <c r="R47" i="24"/>
  <c r="Q47" i="24"/>
  <c r="P47" i="24"/>
  <c r="E47" i="24"/>
  <c r="T47" i="24" s="1"/>
  <c r="S46" i="24"/>
  <c r="R46" i="24"/>
  <c r="Q46" i="24"/>
  <c r="P46" i="24"/>
  <c r="E46" i="24"/>
  <c r="U46" i="24" s="1"/>
  <c r="T45" i="24"/>
  <c r="S45" i="24"/>
  <c r="R45" i="24"/>
  <c r="Q45" i="24"/>
  <c r="P45" i="24"/>
  <c r="E45" i="24"/>
  <c r="S44" i="24"/>
  <c r="R44" i="24"/>
  <c r="Q44" i="24"/>
  <c r="P44" i="24"/>
  <c r="E44" i="24"/>
  <c r="T44" i="24" s="1"/>
  <c r="O42" i="24"/>
  <c r="N42" i="24"/>
  <c r="M42" i="24"/>
  <c r="S42" i="24" s="1"/>
  <c r="L42" i="24"/>
  <c r="R42" i="24" s="1"/>
  <c r="K42" i="24"/>
  <c r="J42" i="24"/>
  <c r="I42" i="24"/>
  <c r="H42" i="24"/>
  <c r="G42" i="24"/>
  <c r="F42" i="24"/>
  <c r="C42" i="24"/>
  <c r="B42" i="24"/>
  <c r="E42" i="24" s="1"/>
  <c r="S41" i="24"/>
  <c r="R41" i="24"/>
  <c r="Q41" i="24"/>
  <c r="P41" i="24"/>
  <c r="E41" i="24"/>
  <c r="T41" i="24" s="1"/>
  <c r="S40" i="24"/>
  <c r="R40" i="24"/>
  <c r="Q40" i="24"/>
  <c r="P40" i="24"/>
  <c r="E40" i="24"/>
  <c r="S39" i="24"/>
  <c r="R39" i="24"/>
  <c r="Q39" i="24"/>
  <c r="P39" i="24"/>
  <c r="E39" i="24"/>
  <c r="U39" i="24" s="1"/>
  <c r="U38" i="24"/>
  <c r="S38" i="24"/>
  <c r="R38" i="24"/>
  <c r="Q38" i="24"/>
  <c r="P38" i="24"/>
  <c r="E38" i="24"/>
  <c r="T38" i="24" s="1"/>
  <c r="T37" i="24"/>
  <c r="S37" i="24"/>
  <c r="R37" i="24"/>
  <c r="Q37" i="24"/>
  <c r="U37" i="24" s="1"/>
  <c r="P37" i="24"/>
  <c r="E37" i="24"/>
  <c r="S35" i="24"/>
  <c r="Q35" i="24"/>
  <c r="O35" i="24"/>
  <c r="N35" i="24"/>
  <c r="R35" i="24" s="1"/>
  <c r="M35" i="24"/>
  <c r="L35" i="24"/>
  <c r="K35" i="24"/>
  <c r="J35" i="24"/>
  <c r="I35" i="24"/>
  <c r="H35" i="24"/>
  <c r="P35" i="24" s="1"/>
  <c r="G35" i="24"/>
  <c r="F35" i="24"/>
  <c r="C35" i="24"/>
  <c r="B35" i="24"/>
  <c r="E35" i="24" s="1"/>
  <c r="U34" i="24"/>
  <c r="T34" i="24"/>
  <c r="S34" i="24"/>
  <c r="R34" i="24"/>
  <c r="Q34" i="24"/>
  <c r="P34" i="24"/>
  <c r="E34" i="24"/>
  <c r="S32" i="24"/>
  <c r="O32" i="24"/>
  <c r="N32" i="24"/>
  <c r="M32" i="24"/>
  <c r="L32" i="24"/>
  <c r="R32" i="24" s="1"/>
  <c r="K32" i="24"/>
  <c r="J32" i="24"/>
  <c r="I32" i="24"/>
  <c r="Q32" i="24" s="1"/>
  <c r="H32" i="24"/>
  <c r="G32" i="24"/>
  <c r="F32" i="24"/>
  <c r="C32" i="24"/>
  <c r="B32" i="24"/>
  <c r="S31" i="24"/>
  <c r="R31" i="24"/>
  <c r="Q31" i="24"/>
  <c r="P31" i="24"/>
  <c r="E31" i="24"/>
  <c r="U31" i="24" s="1"/>
  <c r="U30" i="24"/>
  <c r="T30" i="24"/>
  <c r="S30" i="24"/>
  <c r="R30" i="24"/>
  <c r="Q30" i="24"/>
  <c r="P30" i="24"/>
  <c r="E30" i="24"/>
  <c r="S29" i="24"/>
  <c r="R29" i="24"/>
  <c r="Q29" i="24"/>
  <c r="P29" i="24"/>
  <c r="E29" i="24"/>
  <c r="T29" i="24" s="1"/>
  <c r="S28" i="24"/>
  <c r="R28" i="24"/>
  <c r="Q28" i="24"/>
  <c r="P28" i="24"/>
  <c r="E28" i="24"/>
  <c r="U28" i="24" s="1"/>
  <c r="O26" i="24"/>
  <c r="N26" i="24"/>
  <c r="M26" i="24"/>
  <c r="S26" i="24" s="1"/>
  <c r="L26" i="24"/>
  <c r="R26" i="24" s="1"/>
  <c r="K26" i="24"/>
  <c r="J26" i="24"/>
  <c r="I26" i="24"/>
  <c r="H26" i="24"/>
  <c r="G26" i="24"/>
  <c r="F26" i="24"/>
  <c r="C26" i="24"/>
  <c r="B26" i="24"/>
  <c r="S25" i="24"/>
  <c r="R25" i="24"/>
  <c r="Q25" i="24"/>
  <c r="P25" i="24"/>
  <c r="E25" i="24"/>
  <c r="T25" i="24" s="1"/>
  <c r="U24" i="24"/>
  <c r="S24" i="24"/>
  <c r="R24" i="24"/>
  <c r="Q24" i="24"/>
  <c r="P24" i="24"/>
  <c r="E24" i="24"/>
  <c r="T24" i="24" s="1"/>
  <c r="U23" i="24"/>
  <c r="T23" i="24"/>
  <c r="S23" i="24"/>
  <c r="R23" i="24"/>
  <c r="Q23" i="24"/>
  <c r="P23" i="24"/>
  <c r="E23" i="24"/>
  <c r="S22" i="24"/>
  <c r="R22" i="24"/>
  <c r="Q22" i="24"/>
  <c r="P22" i="24"/>
  <c r="E22" i="24"/>
  <c r="U22" i="24" s="1"/>
  <c r="U21" i="24"/>
  <c r="T21" i="24"/>
  <c r="S21" i="24"/>
  <c r="R21" i="24"/>
  <c r="Q21" i="24"/>
  <c r="P21" i="24"/>
  <c r="E21" i="24"/>
  <c r="U20" i="24"/>
  <c r="S20" i="24"/>
  <c r="R20" i="24"/>
  <c r="Q20" i="24"/>
  <c r="P20" i="24"/>
  <c r="E20" i="24"/>
  <c r="T20" i="24" s="1"/>
  <c r="S19" i="24"/>
  <c r="R19" i="24"/>
  <c r="Q19" i="24"/>
  <c r="P19" i="24"/>
  <c r="E19" i="24"/>
  <c r="O17" i="24"/>
  <c r="N17" i="24"/>
  <c r="M17" i="24"/>
  <c r="S17" i="24" s="1"/>
  <c r="L17" i="24"/>
  <c r="R17" i="24" s="1"/>
  <c r="K17" i="24"/>
  <c r="J17" i="24"/>
  <c r="I17" i="24"/>
  <c r="Q17" i="24" s="1"/>
  <c r="H17" i="24"/>
  <c r="G17" i="24"/>
  <c r="F17" i="24"/>
  <c r="C17" i="24"/>
  <c r="E17" i="24" s="1"/>
  <c r="B17" i="24"/>
  <c r="S16" i="24"/>
  <c r="R16" i="24"/>
  <c r="Q16" i="24"/>
  <c r="P16" i="24"/>
  <c r="E16" i="24"/>
  <c r="S15" i="24"/>
  <c r="R15" i="24"/>
  <c r="Q15" i="24"/>
  <c r="P15" i="24"/>
  <c r="E15" i="24"/>
  <c r="U15" i="24" s="1"/>
  <c r="U14" i="24"/>
  <c r="S14" i="24"/>
  <c r="R14" i="24"/>
  <c r="Q14" i="24"/>
  <c r="P14" i="24"/>
  <c r="E14" i="24"/>
  <c r="T14" i="24" s="1"/>
  <c r="U13" i="24"/>
  <c r="T13" i="24"/>
  <c r="S13" i="24"/>
  <c r="R13" i="24"/>
  <c r="Q13" i="24"/>
  <c r="P13" i="24"/>
  <c r="E13" i="24"/>
  <c r="U12" i="24"/>
  <c r="T12" i="24"/>
  <c r="S12" i="24"/>
  <c r="R12" i="24"/>
  <c r="Q12" i="24"/>
  <c r="P12" i="24"/>
  <c r="E12" i="24"/>
  <c r="T11" i="24"/>
  <c r="S11" i="24"/>
  <c r="R11" i="24"/>
  <c r="Q11" i="24"/>
  <c r="P11" i="24"/>
  <c r="E11" i="24"/>
  <c r="U11" i="24" s="1"/>
  <c r="S10" i="24"/>
  <c r="R10" i="24"/>
  <c r="Q10" i="24"/>
  <c r="U10" i="24" s="1"/>
  <c r="P10" i="24"/>
  <c r="T10" i="24" s="1"/>
  <c r="E10" i="24"/>
  <c r="U9" i="24"/>
  <c r="S9" i="24"/>
  <c r="R9" i="24"/>
  <c r="Q9" i="24"/>
  <c r="P9" i="24"/>
  <c r="E9" i="24"/>
  <c r="T9" i="24" s="1"/>
  <c r="S96" i="23"/>
  <c r="R96" i="23"/>
  <c r="Q96" i="23"/>
  <c r="P96" i="23"/>
  <c r="E96" i="23"/>
  <c r="S95" i="23"/>
  <c r="R95" i="23"/>
  <c r="Q95" i="23"/>
  <c r="P95" i="23"/>
  <c r="E95" i="23"/>
  <c r="U95" i="23" s="1"/>
  <c r="U94" i="23"/>
  <c r="S94" i="23"/>
  <c r="R94" i="23"/>
  <c r="Q94" i="23"/>
  <c r="P94" i="23"/>
  <c r="E94" i="23"/>
  <c r="T94" i="23" s="1"/>
  <c r="U93" i="23"/>
  <c r="T93" i="23"/>
  <c r="S93" i="23"/>
  <c r="R93" i="23"/>
  <c r="Q93" i="23"/>
  <c r="P93" i="23"/>
  <c r="E93" i="23"/>
  <c r="U92" i="23"/>
  <c r="T92" i="23"/>
  <c r="S92" i="23"/>
  <c r="R92" i="23"/>
  <c r="Q92" i="23"/>
  <c r="P92" i="23"/>
  <c r="E92" i="23"/>
  <c r="T91" i="23"/>
  <c r="S91" i="23"/>
  <c r="R91" i="23"/>
  <c r="Q91" i="23"/>
  <c r="P91" i="23"/>
  <c r="E91" i="23"/>
  <c r="U91" i="23" s="1"/>
  <c r="U90" i="23"/>
  <c r="T90" i="23"/>
  <c r="S90" i="23"/>
  <c r="R90" i="23"/>
  <c r="Q90" i="23"/>
  <c r="P90" i="23"/>
  <c r="E90" i="23"/>
  <c r="U89" i="23"/>
  <c r="S89" i="23"/>
  <c r="R89" i="23"/>
  <c r="Q89" i="23"/>
  <c r="P89" i="23"/>
  <c r="E89" i="23"/>
  <c r="T89" i="23" s="1"/>
  <c r="S88" i="23"/>
  <c r="R88" i="23"/>
  <c r="Q88" i="23"/>
  <c r="P88" i="23"/>
  <c r="E88" i="23"/>
  <c r="V75" i="23"/>
  <c r="O75" i="23"/>
  <c r="N75" i="23"/>
  <c r="R75" i="23" s="1"/>
  <c r="M75" i="23"/>
  <c r="L75" i="23"/>
  <c r="K75" i="23"/>
  <c r="J75" i="23"/>
  <c r="I75" i="23"/>
  <c r="H75" i="23"/>
  <c r="G75" i="23"/>
  <c r="F75" i="23"/>
  <c r="C75" i="23"/>
  <c r="B75" i="23"/>
  <c r="S74" i="23"/>
  <c r="R74" i="23"/>
  <c r="O74" i="23"/>
  <c r="N74" i="23"/>
  <c r="M74" i="23"/>
  <c r="L74" i="23"/>
  <c r="K74" i="23"/>
  <c r="J74" i="23"/>
  <c r="I74" i="23"/>
  <c r="Q74" i="23" s="1"/>
  <c r="H74" i="23"/>
  <c r="P74" i="23" s="1"/>
  <c r="G74" i="23"/>
  <c r="F74" i="23"/>
  <c r="C74" i="23"/>
  <c r="B74" i="23"/>
  <c r="E74" i="23" s="1"/>
  <c r="S73" i="23"/>
  <c r="O73" i="23"/>
  <c r="N73" i="23"/>
  <c r="M73" i="23"/>
  <c r="L73" i="23"/>
  <c r="R73" i="23" s="1"/>
  <c r="K73" i="23"/>
  <c r="J73" i="23"/>
  <c r="I73" i="23"/>
  <c r="H73" i="23"/>
  <c r="P73" i="23" s="1"/>
  <c r="G73" i="23"/>
  <c r="F73" i="23"/>
  <c r="C73" i="23"/>
  <c r="B73" i="23"/>
  <c r="E73" i="23" s="1"/>
  <c r="T72" i="23"/>
  <c r="S72" i="23"/>
  <c r="R72" i="23"/>
  <c r="Q72" i="23"/>
  <c r="P72" i="23"/>
  <c r="E72" i="23"/>
  <c r="U72" i="23" s="1"/>
  <c r="U71" i="23"/>
  <c r="T71" i="23"/>
  <c r="S71" i="23"/>
  <c r="R71" i="23"/>
  <c r="Q71" i="23"/>
  <c r="P71" i="23"/>
  <c r="E71" i="23"/>
  <c r="V69" i="23"/>
  <c r="O69" i="23"/>
  <c r="N69" i="23"/>
  <c r="M69" i="23"/>
  <c r="L69" i="23"/>
  <c r="R69" i="23" s="1"/>
  <c r="K69" i="23"/>
  <c r="J69" i="23"/>
  <c r="I69" i="23"/>
  <c r="H69" i="23"/>
  <c r="G69" i="23"/>
  <c r="F69" i="23"/>
  <c r="C69" i="23"/>
  <c r="B69" i="23"/>
  <c r="E69" i="23" s="1"/>
  <c r="R68" i="23"/>
  <c r="O68" i="23"/>
  <c r="N68" i="23"/>
  <c r="M68" i="23"/>
  <c r="S68" i="23" s="1"/>
  <c r="L68" i="23"/>
  <c r="K68" i="23"/>
  <c r="J68" i="23"/>
  <c r="I68" i="23"/>
  <c r="Q68" i="23" s="1"/>
  <c r="H68" i="23"/>
  <c r="P68" i="23" s="1"/>
  <c r="G68" i="23"/>
  <c r="F68" i="23"/>
  <c r="C68" i="23"/>
  <c r="B68" i="23"/>
  <c r="E68" i="23" s="1"/>
  <c r="U67" i="23"/>
  <c r="T67" i="23"/>
  <c r="S67" i="23"/>
  <c r="R67" i="23"/>
  <c r="Q67" i="23"/>
  <c r="P67" i="23"/>
  <c r="E67" i="23"/>
  <c r="S66" i="23"/>
  <c r="R66" i="23"/>
  <c r="Q66" i="23"/>
  <c r="P66" i="23"/>
  <c r="E66" i="23"/>
  <c r="U66" i="23" s="1"/>
  <c r="S65" i="23"/>
  <c r="R65" i="23"/>
  <c r="Q65" i="23"/>
  <c r="P65" i="23"/>
  <c r="E65" i="23"/>
  <c r="U65" i="23" s="1"/>
  <c r="S64" i="23"/>
  <c r="R64" i="23"/>
  <c r="Q64" i="23"/>
  <c r="P64" i="23"/>
  <c r="E64" i="23"/>
  <c r="T64" i="23" s="1"/>
  <c r="S63" i="23"/>
  <c r="R63" i="23"/>
  <c r="Q63" i="23"/>
  <c r="P63" i="23"/>
  <c r="E63" i="23"/>
  <c r="O61" i="23"/>
  <c r="N61" i="23"/>
  <c r="M61" i="23"/>
  <c r="S61" i="23" s="1"/>
  <c r="L61" i="23"/>
  <c r="R61" i="23" s="1"/>
  <c r="K61" i="23"/>
  <c r="J61" i="23"/>
  <c r="I61" i="23"/>
  <c r="H61" i="23"/>
  <c r="C61" i="23"/>
  <c r="B61" i="23"/>
  <c r="U60" i="23"/>
  <c r="S60" i="23"/>
  <c r="R60" i="23"/>
  <c r="Q60" i="23"/>
  <c r="P60" i="23"/>
  <c r="E60" i="23"/>
  <c r="T60" i="23" s="1"/>
  <c r="S59" i="23"/>
  <c r="R59" i="23"/>
  <c r="Q59" i="23"/>
  <c r="P59" i="23"/>
  <c r="E59" i="23"/>
  <c r="U59" i="23" s="1"/>
  <c r="S58" i="23"/>
  <c r="R58" i="23"/>
  <c r="Q58" i="23"/>
  <c r="P58" i="23"/>
  <c r="E58" i="23"/>
  <c r="U58" i="23" s="1"/>
  <c r="S57" i="23"/>
  <c r="R57" i="23"/>
  <c r="Q57" i="23"/>
  <c r="P57" i="23"/>
  <c r="E57" i="23"/>
  <c r="U57" i="23" s="1"/>
  <c r="O55" i="23"/>
  <c r="N55" i="23"/>
  <c r="M55" i="23"/>
  <c r="S55" i="23" s="1"/>
  <c r="L55" i="23"/>
  <c r="R55" i="23" s="1"/>
  <c r="K55" i="23"/>
  <c r="J55" i="23"/>
  <c r="I55" i="23"/>
  <c r="H55" i="23"/>
  <c r="G55" i="23"/>
  <c r="F55" i="23"/>
  <c r="C55" i="23"/>
  <c r="B55" i="23"/>
  <c r="S54" i="23"/>
  <c r="R54" i="23"/>
  <c r="Q54" i="23"/>
  <c r="P54" i="23"/>
  <c r="E54" i="23"/>
  <c r="U54" i="23" s="1"/>
  <c r="U53" i="23"/>
  <c r="T53" i="23"/>
  <c r="S53" i="23"/>
  <c r="R53" i="23"/>
  <c r="Q53" i="23"/>
  <c r="P53" i="23"/>
  <c r="E53" i="23"/>
  <c r="U52" i="23"/>
  <c r="S52" i="23"/>
  <c r="R52" i="23"/>
  <c r="Q52" i="23"/>
  <c r="P52" i="23"/>
  <c r="E52" i="23"/>
  <c r="T52" i="23" s="1"/>
  <c r="S51" i="23"/>
  <c r="R51" i="23"/>
  <c r="Q51" i="23"/>
  <c r="P51" i="23"/>
  <c r="E51" i="23"/>
  <c r="S50" i="23"/>
  <c r="R50" i="23"/>
  <c r="Q50" i="23"/>
  <c r="P50" i="23"/>
  <c r="E50" i="23"/>
  <c r="U50" i="23" s="1"/>
  <c r="U49" i="23"/>
  <c r="S49" i="23"/>
  <c r="R49" i="23"/>
  <c r="Q49" i="23"/>
  <c r="P49" i="23"/>
  <c r="E49" i="23"/>
  <c r="T49" i="23" s="1"/>
  <c r="U48" i="23"/>
  <c r="T48" i="23"/>
  <c r="S48" i="23"/>
  <c r="R48" i="23"/>
  <c r="Q48" i="23"/>
  <c r="P48" i="23"/>
  <c r="E48" i="23"/>
  <c r="S47" i="23"/>
  <c r="R47" i="23"/>
  <c r="Q47" i="23"/>
  <c r="P47" i="23"/>
  <c r="E47" i="23"/>
  <c r="U47" i="23" s="1"/>
  <c r="S46" i="23"/>
  <c r="R46" i="23"/>
  <c r="Q46" i="23"/>
  <c r="P46" i="23"/>
  <c r="E46" i="23"/>
  <c r="U46" i="23" s="1"/>
  <c r="U45" i="23"/>
  <c r="T45" i="23"/>
  <c r="S45" i="23"/>
  <c r="R45" i="23"/>
  <c r="Q45" i="23"/>
  <c r="P45" i="23"/>
  <c r="E45" i="23"/>
  <c r="U44" i="23"/>
  <c r="S44" i="23"/>
  <c r="R44" i="23"/>
  <c r="Q44" i="23"/>
  <c r="P44" i="23"/>
  <c r="E44" i="23"/>
  <c r="T44" i="23" s="1"/>
  <c r="O42" i="23"/>
  <c r="N42" i="23"/>
  <c r="M42" i="23"/>
  <c r="S42" i="23" s="1"/>
  <c r="L42" i="23"/>
  <c r="R42" i="23" s="1"/>
  <c r="K42" i="23"/>
  <c r="J42" i="23"/>
  <c r="I42" i="23"/>
  <c r="H42" i="23"/>
  <c r="G42" i="23"/>
  <c r="F42" i="23"/>
  <c r="C42" i="23"/>
  <c r="E42" i="23" s="1"/>
  <c r="B42" i="23"/>
  <c r="U41" i="23"/>
  <c r="S41" i="23"/>
  <c r="R41" i="23"/>
  <c r="Q41" i="23"/>
  <c r="P41" i="23"/>
  <c r="E41" i="23"/>
  <c r="T41" i="23" s="1"/>
  <c r="S40" i="23"/>
  <c r="R40" i="23"/>
  <c r="Q40" i="23"/>
  <c r="P40" i="23"/>
  <c r="E40" i="23"/>
  <c r="S39" i="23"/>
  <c r="R39" i="23"/>
  <c r="Q39" i="23"/>
  <c r="P39" i="23"/>
  <c r="E39" i="23"/>
  <c r="U39" i="23" s="1"/>
  <c r="U38" i="23"/>
  <c r="S38" i="23"/>
  <c r="R38" i="23"/>
  <c r="Q38" i="23"/>
  <c r="P38" i="23"/>
  <c r="E38" i="23"/>
  <c r="T38" i="23" s="1"/>
  <c r="U37" i="23"/>
  <c r="T37" i="23"/>
  <c r="S37" i="23"/>
  <c r="R37" i="23"/>
  <c r="Q37" i="23"/>
  <c r="P37" i="23"/>
  <c r="E37" i="23"/>
  <c r="S35" i="23"/>
  <c r="R35" i="23"/>
  <c r="Q35" i="23"/>
  <c r="O35" i="23"/>
  <c r="N35" i="23"/>
  <c r="M35" i="23"/>
  <c r="L35" i="23"/>
  <c r="K35" i="23"/>
  <c r="J35" i="23"/>
  <c r="I35" i="23"/>
  <c r="H35" i="23"/>
  <c r="P35" i="23" s="1"/>
  <c r="G35" i="23"/>
  <c r="F35" i="23"/>
  <c r="C35" i="23"/>
  <c r="B35" i="23"/>
  <c r="E35" i="23" s="1"/>
  <c r="U34" i="23"/>
  <c r="T34" i="23"/>
  <c r="S34" i="23"/>
  <c r="R34" i="23"/>
  <c r="Q34" i="23"/>
  <c r="P34" i="23"/>
  <c r="E34" i="23"/>
  <c r="V32" i="23"/>
  <c r="R32" i="23"/>
  <c r="O32" i="23"/>
  <c r="S32" i="23" s="1"/>
  <c r="N32" i="23"/>
  <c r="M32" i="23"/>
  <c r="L32" i="23"/>
  <c r="K32" i="23"/>
  <c r="J32" i="23"/>
  <c r="I32" i="23"/>
  <c r="H32" i="23"/>
  <c r="P32" i="23" s="1"/>
  <c r="G32" i="23"/>
  <c r="F32" i="23"/>
  <c r="C32" i="23"/>
  <c r="B32" i="23"/>
  <c r="E32" i="23" s="1"/>
  <c r="U31" i="23"/>
  <c r="S31" i="23"/>
  <c r="R31" i="23"/>
  <c r="Q31" i="23"/>
  <c r="P31" i="23"/>
  <c r="E31" i="23"/>
  <c r="T31" i="23" s="1"/>
  <c r="U30" i="23"/>
  <c r="T30" i="23"/>
  <c r="S30" i="23"/>
  <c r="R30" i="23"/>
  <c r="Q30" i="23"/>
  <c r="P30" i="23"/>
  <c r="E30" i="23"/>
  <c r="S29" i="23"/>
  <c r="R29" i="23"/>
  <c r="Q29" i="23"/>
  <c r="P29" i="23"/>
  <c r="E29" i="23"/>
  <c r="U29" i="23" s="1"/>
  <c r="S28" i="23"/>
  <c r="R28" i="23"/>
  <c r="Q28" i="23"/>
  <c r="P28" i="23"/>
  <c r="E28" i="23"/>
  <c r="U28" i="23" s="1"/>
  <c r="V26" i="23"/>
  <c r="O26" i="23"/>
  <c r="N26" i="23"/>
  <c r="R26" i="23" s="1"/>
  <c r="M26" i="23"/>
  <c r="L26" i="23"/>
  <c r="K26" i="23"/>
  <c r="J26" i="23"/>
  <c r="I26" i="23"/>
  <c r="H26" i="23"/>
  <c r="G26" i="23"/>
  <c r="F26" i="23"/>
  <c r="E26" i="23"/>
  <c r="C26" i="23"/>
  <c r="B26" i="23"/>
  <c r="U25" i="23"/>
  <c r="T25" i="23"/>
  <c r="S25" i="23"/>
  <c r="R25" i="23"/>
  <c r="Q25" i="23"/>
  <c r="P25" i="23"/>
  <c r="E25" i="23"/>
  <c r="S24" i="23"/>
  <c r="R24" i="23"/>
  <c r="Q24" i="23"/>
  <c r="P24" i="23"/>
  <c r="E24" i="23"/>
  <c r="U24" i="23" s="1"/>
  <c r="U23" i="23"/>
  <c r="T23" i="23"/>
  <c r="S23" i="23"/>
  <c r="R23" i="23"/>
  <c r="Q23" i="23"/>
  <c r="P23" i="23"/>
  <c r="E23" i="23"/>
  <c r="U22" i="23"/>
  <c r="S22" i="23"/>
  <c r="R22" i="23"/>
  <c r="Q22" i="23"/>
  <c r="P22" i="23"/>
  <c r="E22" i="23"/>
  <c r="T22" i="23" s="1"/>
  <c r="S21" i="23"/>
  <c r="R21" i="23"/>
  <c r="Q21" i="23"/>
  <c r="P21" i="23"/>
  <c r="E21" i="23"/>
  <c r="S20" i="23"/>
  <c r="R20" i="23"/>
  <c r="Q20" i="23"/>
  <c r="P20" i="23"/>
  <c r="E20" i="23"/>
  <c r="U20" i="23" s="1"/>
  <c r="U19" i="23"/>
  <c r="S19" i="23"/>
  <c r="R19" i="23"/>
  <c r="Q19" i="23"/>
  <c r="P19" i="23"/>
  <c r="E19" i="23"/>
  <c r="T19" i="23" s="1"/>
  <c r="S17" i="23"/>
  <c r="R17" i="23"/>
  <c r="O17" i="23"/>
  <c r="N17" i="23"/>
  <c r="M17" i="23"/>
  <c r="L17" i="23"/>
  <c r="K17" i="23"/>
  <c r="J17" i="23"/>
  <c r="I17" i="23"/>
  <c r="Q17" i="23" s="1"/>
  <c r="H17" i="23"/>
  <c r="P17" i="23" s="1"/>
  <c r="G17" i="23"/>
  <c r="F17" i="23"/>
  <c r="C17" i="23"/>
  <c r="B17" i="23"/>
  <c r="E17" i="23" s="1"/>
  <c r="U16" i="23"/>
  <c r="S16" i="23"/>
  <c r="R16" i="23"/>
  <c r="Q16" i="23"/>
  <c r="P16" i="23"/>
  <c r="E16" i="23"/>
  <c r="T16" i="23" s="1"/>
  <c r="U15" i="23"/>
  <c r="T15" i="23"/>
  <c r="S15" i="23"/>
  <c r="R15" i="23"/>
  <c r="Q15" i="23"/>
  <c r="P15" i="23"/>
  <c r="E15" i="23"/>
  <c r="U14" i="23"/>
  <c r="T14" i="23"/>
  <c r="S14" i="23"/>
  <c r="R14" i="23"/>
  <c r="Q14" i="23"/>
  <c r="P14" i="23"/>
  <c r="E14" i="23"/>
  <c r="S13" i="23"/>
  <c r="R13" i="23"/>
  <c r="Q13" i="23"/>
  <c r="P13" i="23"/>
  <c r="E13" i="23"/>
  <c r="U13" i="23" s="1"/>
  <c r="U12" i="23"/>
  <c r="T12" i="23"/>
  <c r="S12" i="23"/>
  <c r="R12" i="23"/>
  <c r="Q12" i="23"/>
  <c r="P12" i="23"/>
  <c r="E12" i="23"/>
  <c r="S11" i="23"/>
  <c r="R11" i="23"/>
  <c r="Q11" i="23"/>
  <c r="U11" i="23" s="1"/>
  <c r="P11" i="23"/>
  <c r="E11" i="23"/>
  <c r="S10" i="23"/>
  <c r="R10" i="23"/>
  <c r="Q10" i="23"/>
  <c r="P10" i="23"/>
  <c r="E10" i="23"/>
  <c r="S9" i="23"/>
  <c r="R9" i="23"/>
  <c r="Q9" i="23"/>
  <c r="P9" i="23"/>
  <c r="E9" i="23"/>
  <c r="U96" i="22"/>
  <c r="S96" i="22"/>
  <c r="R96" i="22"/>
  <c r="Q96" i="22"/>
  <c r="P96" i="22"/>
  <c r="E96" i="22"/>
  <c r="T96" i="22" s="1"/>
  <c r="U95" i="22"/>
  <c r="T95" i="22"/>
  <c r="S95" i="22"/>
  <c r="R95" i="22"/>
  <c r="Q95" i="22"/>
  <c r="P95" i="22"/>
  <c r="E95" i="22"/>
  <c r="U94" i="22"/>
  <c r="T94" i="22"/>
  <c r="S94" i="22"/>
  <c r="R94" i="22"/>
  <c r="Q94" i="22"/>
  <c r="P94" i="22"/>
  <c r="E94" i="22"/>
  <c r="S93" i="22"/>
  <c r="R93" i="22"/>
  <c r="Q93" i="22"/>
  <c r="P93" i="22"/>
  <c r="E93" i="22"/>
  <c r="U93" i="22" s="1"/>
  <c r="U92" i="22"/>
  <c r="T92" i="22"/>
  <c r="S92" i="22"/>
  <c r="R92" i="22"/>
  <c r="Q92" i="22"/>
  <c r="P92" i="22"/>
  <c r="E92" i="22"/>
  <c r="U91" i="22"/>
  <c r="S91" i="22"/>
  <c r="R91" i="22"/>
  <c r="Q91" i="22"/>
  <c r="P91" i="22"/>
  <c r="E91" i="22"/>
  <c r="T91" i="22" s="1"/>
  <c r="S90" i="22"/>
  <c r="R90" i="22"/>
  <c r="Q90" i="22"/>
  <c r="P90" i="22"/>
  <c r="E90" i="22"/>
  <c r="S89" i="22"/>
  <c r="R89" i="22"/>
  <c r="Q89" i="22"/>
  <c r="P89" i="22"/>
  <c r="E89" i="22"/>
  <c r="U88" i="22"/>
  <c r="S88" i="22"/>
  <c r="R88" i="22"/>
  <c r="Q88" i="22"/>
  <c r="P88" i="22"/>
  <c r="E88" i="22"/>
  <c r="O75" i="22"/>
  <c r="N75" i="22"/>
  <c r="M75" i="22"/>
  <c r="L75" i="22"/>
  <c r="K75" i="22"/>
  <c r="J75" i="22"/>
  <c r="I75" i="22"/>
  <c r="H75" i="22"/>
  <c r="G75" i="22"/>
  <c r="F75" i="22"/>
  <c r="C75" i="22"/>
  <c r="B75" i="22"/>
  <c r="S74" i="22"/>
  <c r="O74" i="22"/>
  <c r="N74" i="22"/>
  <c r="M74" i="22"/>
  <c r="L74" i="22"/>
  <c r="R74" i="22" s="1"/>
  <c r="K74" i="22"/>
  <c r="J74" i="22"/>
  <c r="I74" i="22"/>
  <c r="Q74" i="22" s="1"/>
  <c r="H74" i="22"/>
  <c r="P74" i="22" s="1"/>
  <c r="G74" i="22"/>
  <c r="F74" i="22"/>
  <c r="C74" i="22"/>
  <c r="B74" i="22"/>
  <c r="E74" i="22" s="1"/>
  <c r="O73" i="22"/>
  <c r="N73" i="22"/>
  <c r="M73" i="22"/>
  <c r="S73" i="22" s="1"/>
  <c r="L73" i="22"/>
  <c r="R73" i="22" s="1"/>
  <c r="K73" i="22"/>
  <c r="J73" i="22"/>
  <c r="I73" i="22"/>
  <c r="Q73" i="22" s="1"/>
  <c r="H73" i="22"/>
  <c r="G73" i="22"/>
  <c r="F73" i="22"/>
  <c r="C73" i="22"/>
  <c r="E73" i="22" s="1"/>
  <c r="B73" i="22"/>
  <c r="T72" i="22"/>
  <c r="S72" i="22"/>
  <c r="R72" i="22"/>
  <c r="Q72" i="22"/>
  <c r="P72" i="22"/>
  <c r="E72" i="22"/>
  <c r="U72" i="22" s="1"/>
  <c r="S71" i="22"/>
  <c r="R71" i="22"/>
  <c r="Q71" i="22"/>
  <c r="P71" i="22"/>
  <c r="E71" i="22"/>
  <c r="O69" i="22"/>
  <c r="N69" i="22"/>
  <c r="M69" i="22"/>
  <c r="L69" i="22"/>
  <c r="K69" i="22"/>
  <c r="J69" i="22"/>
  <c r="I69" i="22"/>
  <c r="H69" i="22"/>
  <c r="G69" i="22"/>
  <c r="F69" i="22"/>
  <c r="C69" i="22"/>
  <c r="B69" i="22"/>
  <c r="O68" i="22"/>
  <c r="N68" i="22"/>
  <c r="M68" i="22"/>
  <c r="S68" i="22" s="1"/>
  <c r="L68" i="22"/>
  <c r="R68" i="22" s="1"/>
  <c r="K68" i="22"/>
  <c r="J68" i="22"/>
  <c r="I68" i="22"/>
  <c r="H68" i="22"/>
  <c r="G68" i="22"/>
  <c r="F68" i="22"/>
  <c r="C68" i="22"/>
  <c r="E68" i="22" s="1"/>
  <c r="B68" i="22"/>
  <c r="T67" i="22"/>
  <c r="S67" i="22"/>
  <c r="R67" i="22"/>
  <c r="Q67" i="22"/>
  <c r="P67" i="22"/>
  <c r="E67" i="22"/>
  <c r="U67" i="22" s="1"/>
  <c r="S66" i="22"/>
  <c r="R66" i="22"/>
  <c r="Q66" i="22"/>
  <c r="P66" i="22"/>
  <c r="E66" i="22"/>
  <c r="S65" i="22"/>
  <c r="R65" i="22"/>
  <c r="Q65" i="22"/>
  <c r="P65" i="22"/>
  <c r="E65" i="22"/>
  <c r="T65" i="22" s="1"/>
  <c r="U64" i="22"/>
  <c r="S64" i="22"/>
  <c r="R64" i="22"/>
  <c r="Q64" i="22"/>
  <c r="P64" i="22"/>
  <c r="E64" i="22"/>
  <c r="T64" i="22" s="1"/>
  <c r="T63" i="22"/>
  <c r="S63" i="22"/>
  <c r="R63" i="22"/>
  <c r="Q63" i="22"/>
  <c r="P63" i="22"/>
  <c r="E63" i="22"/>
  <c r="U63" i="22" s="1"/>
  <c r="O61" i="22"/>
  <c r="N61" i="22"/>
  <c r="M61" i="22"/>
  <c r="S61" i="22" s="1"/>
  <c r="L61" i="22"/>
  <c r="R61" i="22" s="1"/>
  <c r="K61" i="22"/>
  <c r="J61" i="22"/>
  <c r="I61" i="22"/>
  <c r="H61" i="22"/>
  <c r="C61" i="22"/>
  <c r="B61" i="22"/>
  <c r="E61" i="22" s="1"/>
  <c r="U60" i="22"/>
  <c r="T60" i="22"/>
  <c r="S60" i="22"/>
  <c r="R60" i="22"/>
  <c r="Q60" i="22"/>
  <c r="P60" i="22"/>
  <c r="E60" i="22"/>
  <c r="S59" i="22"/>
  <c r="R59" i="22"/>
  <c r="Q59" i="22"/>
  <c r="P59" i="22"/>
  <c r="E59" i="22"/>
  <c r="T59" i="22" s="1"/>
  <c r="S58" i="22"/>
  <c r="R58" i="22"/>
  <c r="Q58" i="22"/>
  <c r="P58" i="22"/>
  <c r="E58" i="22"/>
  <c r="U58" i="22" s="1"/>
  <c r="S57" i="22"/>
  <c r="R57" i="22"/>
  <c r="Q57" i="22"/>
  <c r="P57" i="22"/>
  <c r="E57" i="22"/>
  <c r="O55" i="22"/>
  <c r="N55" i="22"/>
  <c r="M55" i="22"/>
  <c r="S55" i="22" s="1"/>
  <c r="L55" i="22"/>
  <c r="R55" i="22" s="1"/>
  <c r="K55" i="22"/>
  <c r="J55" i="22"/>
  <c r="I55" i="22"/>
  <c r="H55" i="22"/>
  <c r="G55" i="22"/>
  <c r="F55" i="22"/>
  <c r="C55" i="22"/>
  <c r="B55" i="22"/>
  <c r="S54" i="22"/>
  <c r="R54" i="22"/>
  <c r="Q54" i="22"/>
  <c r="P54" i="22"/>
  <c r="E54" i="22"/>
  <c r="U53" i="22"/>
  <c r="S53" i="22"/>
  <c r="R53" i="22"/>
  <c r="Q53" i="22"/>
  <c r="P53" i="22"/>
  <c r="E53" i="22"/>
  <c r="T53" i="22" s="1"/>
  <c r="U52" i="22"/>
  <c r="S52" i="22"/>
  <c r="R52" i="22"/>
  <c r="Q52" i="22"/>
  <c r="P52" i="22"/>
  <c r="E52" i="22"/>
  <c r="T52" i="22" s="1"/>
  <c r="U51" i="22"/>
  <c r="T51" i="22"/>
  <c r="S51" i="22"/>
  <c r="R51" i="22"/>
  <c r="Q51" i="22"/>
  <c r="P51" i="22"/>
  <c r="E51" i="22"/>
  <c r="S50" i="22"/>
  <c r="R50" i="22"/>
  <c r="Q50" i="22"/>
  <c r="P50" i="22"/>
  <c r="E50" i="22"/>
  <c r="U50" i="22" s="1"/>
  <c r="T49" i="22"/>
  <c r="S49" i="22"/>
  <c r="R49" i="22"/>
  <c r="Q49" i="22"/>
  <c r="P49" i="22"/>
  <c r="E49" i="22"/>
  <c r="U49" i="22" s="1"/>
  <c r="S48" i="22"/>
  <c r="R48" i="22"/>
  <c r="Q48" i="22"/>
  <c r="P48" i="22"/>
  <c r="E48" i="22"/>
  <c r="T48" i="22" s="1"/>
  <c r="S47" i="22"/>
  <c r="R47" i="22"/>
  <c r="Q47" i="22"/>
  <c r="P47" i="22"/>
  <c r="E47" i="22"/>
  <c r="U47" i="22" s="1"/>
  <c r="S46" i="22"/>
  <c r="R46" i="22"/>
  <c r="Q46" i="22"/>
  <c r="P46" i="22"/>
  <c r="E46" i="22"/>
  <c r="U45" i="22"/>
  <c r="S45" i="22"/>
  <c r="R45" i="22"/>
  <c r="Q45" i="22"/>
  <c r="P45" i="22"/>
  <c r="E45" i="22"/>
  <c r="U44" i="22"/>
  <c r="T44" i="22"/>
  <c r="S44" i="22"/>
  <c r="R44" i="22"/>
  <c r="Q44" i="22"/>
  <c r="P44" i="22"/>
  <c r="E44" i="22"/>
  <c r="S42" i="22"/>
  <c r="O42" i="22"/>
  <c r="N42" i="22"/>
  <c r="M42" i="22"/>
  <c r="L42" i="22"/>
  <c r="K42" i="22"/>
  <c r="J42" i="22"/>
  <c r="I42" i="22"/>
  <c r="H42" i="22"/>
  <c r="G42" i="22"/>
  <c r="F42" i="22"/>
  <c r="C42" i="22"/>
  <c r="B42" i="22"/>
  <c r="E42" i="22" s="1"/>
  <c r="U41" i="22"/>
  <c r="T41" i="22"/>
  <c r="S41" i="22"/>
  <c r="R41" i="22"/>
  <c r="Q41" i="22"/>
  <c r="P41" i="22"/>
  <c r="E41" i="22"/>
  <c r="U40" i="22"/>
  <c r="T40" i="22"/>
  <c r="S40" i="22"/>
  <c r="R40" i="22"/>
  <c r="Q40" i="22"/>
  <c r="P40" i="22"/>
  <c r="E40" i="22"/>
  <c r="S39" i="22"/>
  <c r="R39" i="22"/>
  <c r="Q39" i="22"/>
  <c r="P39" i="22"/>
  <c r="E39" i="22"/>
  <c r="U39" i="22" s="1"/>
  <c r="U38" i="22"/>
  <c r="T38" i="22"/>
  <c r="S38" i="22"/>
  <c r="R38" i="22"/>
  <c r="Q38" i="22"/>
  <c r="P38" i="22"/>
  <c r="E38" i="22"/>
  <c r="U37" i="22"/>
  <c r="S37" i="22"/>
  <c r="R37" i="22"/>
  <c r="Q37" i="22"/>
  <c r="P37" i="22"/>
  <c r="E37" i="22"/>
  <c r="T37" i="22" s="1"/>
  <c r="O35" i="22"/>
  <c r="N35" i="22"/>
  <c r="R35" i="22" s="1"/>
  <c r="M35" i="22"/>
  <c r="L35" i="22"/>
  <c r="K35" i="22"/>
  <c r="J35" i="22"/>
  <c r="I35" i="22"/>
  <c r="Q35" i="22" s="1"/>
  <c r="H35" i="22"/>
  <c r="G35" i="22"/>
  <c r="F35" i="22"/>
  <c r="E35" i="22"/>
  <c r="C35" i="22"/>
  <c r="B35" i="22"/>
  <c r="S34" i="22"/>
  <c r="R34" i="22"/>
  <c r="Q34" i="22"/>
  <c r="U34" i="22" s="1"/>
  <c r="P34" i="22"/>
  <c r="E34" i="22"/>
  <c r="R32" i="22"/>
  <c r="O32" i="22"/>
  <c r="N32" i="22"/>
  <c r="M32" i="22"/>
  <c r="S32" i="22" s="1"/>
  <c r="L32" i="22"/>
  <c r="K32" i="22"/>
  <c r="J32" i="22"/>
  <c r="I32" i="22"/>
  <c r="H32" i="22"/>
  <c r="P32" i="22" s="1"/>
  <c r="G32" i="22"/>
  <c r="F32" i="22"/>
  <c r="E32" i="22"/>
  <c r="C32" i="22"/>
  <c r="B32" i="22"/>
  <c r="U31" i="22"/>
  <c r="S31" i="22"/>
  <c r="R31" i="22"/>
  <c r="Q31" i="22"/>
  <c r="P31" i="22"/>
  <c r="E31" i="22"/>
  <c r="T31" i="22" s="1"/>
  <c r="T30" i="22"/>
  <c r="S30" i="22"/>
  <c r="R30" i="22"/>
  <c r="Q30" i="22"/>
  <c r="P30" i="22"/>
  <c r="E30" i="22"/>
  <c r="U30" i="22" s="1"/>
  <c r="S29" i="22"/>
  <c r="R29" i="22"/>
  <c r="Q29" i="22"/>
  <c r="P29" i="22"/>
  <c r="E29" i="22"/>
  <c r="T28" i="22"/>
  <c r="S28" i="22"/>
  <c r="R28" i="22"/>
  <c r="Q28" i="22"/>
  <c r="P28" i="22"/>
  <c r="E28" i="22"/>
  <c r="U28" i="22" s="1"/>
  <c r="O26" i="22"/>
  <c r="N26" i="22"/>
  <c r="M26" i="22"/>
  <c r="S26" i="22" s="1"/>
  <c r="L26" i="22"/>
  <c r="R26" i="22" s="1"/>
  <c r="K26" i="22"/>
  <c r="J26" i="22"/>
  <c r="I26" i="22"/>
  <c r="Q26" i="22" s="1"/>
  <c r="H26" i="22"/>
  <c r="G26" i="22"/>
  <c r="F26" i="22"/>
  <c r="C26" i="22"/>
  <c r="B26" i="22"/>
  <c r="S25" i="22"/>
  <c r="R25" i="22"/>
  <c r="Q25" i="22"/>
  <c r="P25" i="22"/>
  <c r="E25" i="22"/>
  <c r="U25" i="22" s="1"/>
  <c r="U24" i="22"/>
  <c r="T24" i="22"/>
  <c r="S24" i="22"/>
  <c r="R24" i="22"/>
  <c r="Q24" i="22"/>
  <c r="P24" i="22"/>
  <c r="E24" i="22"/>
  <c r="U23" i="22"/>
  <c r="T23" i="22"/>
  <c r="S23" i="22"/>
  <c r="R23" i="22"/>
  <c r="Q23" i="22"/>
  <c r="P23" i="22"/>
  <c r="E23" i="22"/>
  <c r="T22" i="22"/>
  <c r="S22" i="22"/>
  <c r="R22" i="22"/>
  <c r="Q22" i="22"/>
  <c r="P22" i="22"/>
  <c r="E22" i="22"/>
  <c r="U22" i="22" s="1"/>
  <c r="U21" i="22"/>
  <c r="T21" i="22"/>
  <c r="S21" i="22"/>
  <c r="R21" i="22"/>
  <c r="Q21" i="22"/>
  <c r="P21" i="22"/>
  <c r="E21" i="22"/>
  <c r="U20" i="22"/>
  <c r="S20" i="22"/>
  <c r="R20" i="22"/>
  <c r="Q20" i="22"/>
  <c r="P20" i="22"/>
  <c r="E20" i="22"/>
  <c r="T20" i="22" s="1"/>
  <c r="T19" i="22"/>
  <c r="S19" i="22"/>
  <c r="R19" i="22"/>
  <c r="Q19" i="22"/>
  <c r="P19" i="22"/>
  <c r="E19" i="22"/>
  <c r="U19" i="22" s="1"/>
  <c r="S17" i="22"/>
  <c r="O17" i="22"/>
  <c r="N17" i="22"/>
  <c r="M17" i="22"/>
  <c r="L17" i="22"/>
  <c r="R17" i="22" s="1"/>
  <c r="K17" i="22"/>
  <c r="J17" i="22"/>
  <c r="I17" i="22"/>
  <c r="Q17" i="22" s="1"/>
  <c r="H17" i="22"/>
  <c r="G17" i="22"/>
  <c r="F17" i="22"/>
  <c r="C17" i="22"/>
  <c r="E17" i="22" s="1"/>
  <c r="B17" i="22"/>
  <c r="T16" i="22"/>
  <c r="S16" i="22"/>
  <c r="R16" i="22"/>
  <c r="Q16" i="22"/>
  <c r="P16" i="22"/>
  <c r="E16" i="22"/>
  <c r="U16" i="22" s="1"/>
  <c r="U15" i="22"/>
  <c r="S15" i="22"/>
  <c r="R15" i="22"/>
  <c r="Q15" i="22"/>
  <c r="P15" i="22"/>
  <c r="E15" i="22"/>
  <c r="T15" i="22" s="1"/>
  <c r="U14" i="22"/>
  <c r="T14" i="22"/>
  <c r="S14" i="22"/>
  <c r="R14" i="22"/>
  <c r="Q14" i="22"/>
  <c r="P14" i="22"/>
  <c r="E14" i="22"/>
  <c r="U13" i="22"/>
  <c r="T13" i="22"/>
  <c r="S13" i="22"/>
  <c r="R13" i="22"/>
  <c r="Q13" i="22"/>
  <c r="P13" i="22"/>
  <c r="E13" i="22"/>
  <c r="U12" i="22"/>
  <c r="T12" i="22"/>
  <c r="S12" i="22"/>
  <c r="R12" i="22"/>
  <c r="Q12" i="22"/>
  <c r="P12" i="22"/>
  <c r="E12" i="22"/>
  <c r="S11" i="22"/>
  <c r="R11" i="22"/>
  <c r="Q11" i="22"/>
  <c r="P11" i="22"/>
  <c r="E11" i="22"/>
  <c r="S10" i="22"/>
  <c r="R10" i="22"/>
  <c r="Q10" i="22"/>
  <c r="U10" i="22" s="1"/>
  <c r="P10" i="22"/>
  <c r="T10" i="22" s="1"/>
  <c r="E10" i="22"/>
  <c r="S9" i="22"/>
  <c r="R9" i="22"/>
  <c r="Q9" i="22"/>
  <c r="P9" i="22"/>
  <c r="E9" i="22"/>
  <c r="U9" i="22" s="1"/>
  <c r="T96" i="21"/>
  <c r="S96" i="21"/>
  <c r="R96" i="21"/>
  <c r="Q96" i="21"/>
  <c r="P96" i="21"/>
  <c r="E96" i="21"/>
  <c r="U96" i="21" s="1"/>
  <c r="U95" i="21"/>
  <c r="S95" i="21"/>
  <c r="R95" i="21"/>
  <c r="Q95" i="21"/>
  <c r="P95" i="21"/>
  <c r="E95" i="21"/>
  <c r="T95" i="21" s="1"/>
  <c r="U94" i="21"/>
  <c r="S94" i="21"/>
  <c r="R94" i="21"/>
  <c r="Q94" i="21"/>
  <c r="P94" i="21"/>
  <c r="E94" i="21"/>
  <c r="T94" i="21" s="1"/>
  <c r="U93" i="21"/>
  <c r="T93" i="21"/>
  <c r="S93" i="21"/>
  <c r="R93" i="21"/>
  <c r="Q93" i="21"/>
  <c r="P93" i="21"/>
  <c r="E93" i="21"/>
  <c r="U92" i="21"/>
  <c r="T92" i="21"/>
  <c r="S92" i="21"/>
  <c r="R92" i="21"/>
  <c r="Q92" i="21"/>
  <c r="P92" i="21"/>
  <c r="E92" i="21"/>
  <c r="T91" i="21"/>
  <c r="S91" i="21"/>
  <c r="R91" i="21"/>
  <c r="Q91" i="21"/>
  <c r="P91" i="21"/>
  <c r="E91" i="21"/>
  <c r="U91" i="21" s="1"/>
  <c r="U90" i="21"/>
  <c r="T90" i="21"/>
  <c r="S90" i="21"/>
  <c r="R90" i="21"/>
  <c r="Q90" i="21"/>
  <c r="P90" i="21"/>
  <c r="E90" i="21"/>
  <c r="U89" i="21"/>
  <c r="S89" i="21"/>
  <c r="R89" i="21"/>
  <c r="Q89" i="21"/>
  <c r="P89" i="21"/>
  <c r="E89" i="21"/>
  <c r="T89" i="21" s="1"/>
  <c r="T88" i="21"/>
  <c r="S88" i="21"/>
  <c r="R88" i="21"/>
  <c r="Q88" i="21"/>
  <c r="P88" i="21"/>
  <c r="E88" i="21"/>
  <c r="O75" i="21"/>
  <c r="N75" i="21"/>
  <c r="M75" i="21"/>
  <c r="L75" i="21"/>
  <c r="K75" i="21"/>
  <c r="J75" i="21"/>
  <c r="I75" i="21"/>
  <c r="H75" i="21"/>
  <c r="G75" i="21"/>
  <c r="F75" i="21"/>
  <c r="C75" i="21"/>
  <c r="B75" i="21"/>
  <c r="R74" i="21"/>
  <c r="O74" i="21"/>
  <c r="N74" i="21"/>
  <c r="M74" i="21"/>
  <c r="S74" i="21" s="1"/>
  <c r="L74" i="21"/>
  <c r="K74" i="21"/>
  <c r="J74" i="21"/>
  <c r="I74" i="21"/>
  <c r="H74" i="21"/>
  <c r="G74" i="21"/>
  <c r="F74" i="21"/>
  <c r="E74" i="21"/>
  <c r="C74" i="21"/>
  <c r="B74" i="21"/>
  <c r="S73" i="21"/>
  <c r="O73" i="21"/>
  <c r="N73" i="21"/>
  <c r="R73" i="21" s="1"/>
  <c r="M73" i="21"/>
  <c r="L73" i="21"/>
  <c r="K73" i="21"/>
  <c r="J73" i="21"/>
  <c r="I73" i="21"/>
  <c r="Q73" i="21" s="1"/>
  <c r="H73" i="21"/>
  <c r="P73" i="21" s="1"/>
  <c r="G73" i="21"/>
  <c r="F73" i="21"/>
  <c r="E73" i="21"/>
  <c r="C73" i="21"/>
  <c r="B73" i="21"/>
  <c r="U72" i="21"/>
  <c r="T72" i="21"/>
  <c r="S72" i="21"/>
  <c r="R72" i="21"/>
  <c r="Q72" i="21"/>
  <c r="P72" i="21"/>
  <c r="E72" i="21"/>
  <c r="S71" i="21"/>
  <c r="R71" i="21"/>
  <c r="Q71" i="21"/>
  <c r="P71" i="21"/>
  <c r="E71" i="21"/>
  <c r="O69" i="21"/>
  <c r="N69" i="21"/>
  <c r="M69" i="21"/>
  <c r="L69" i="21"/>
  <c r="R69" i="21" s="1"/>
  <c r="K69" i="21"/>
  <c r="J69" i="21"/>
  <c r="I69" i="21"/>
  <c r="H69" i="21"/>
  <c r="G69" i="21"/>
  <c r="F69" i="21"/>
  <c r="C69" i="21"/>
  <c r="B69" i="21"/>
  <c r="S68" i="21"/>
  <c r="R68" i="21"/>
  <c r="O68" i="21"/>
  <c r="N68" i="21"/>
  <c r="M68" i="21"/>
  <c r="L68" i="21"/>
  <c r="K68" i="21"/>
  <c r="J68" i="21"/>
  <c r="I68" i="21"/>
  <c r="H68" i="21"/>
  <c r="P68" i="21" s="1"/>
  <c r="G68" i="21"/>
  <c r="F68" i="21"/>
  <c r="E68" i="21"/>
  <c r="C68" i="21"/>
  <c r="B68" i="21"/>
  <c r="U67" i="21"/>
  <c r="T67" i="21"/>
  <c r="S67" i="21"/>
  <c r="R67" i="21"/>
  <c r="Q67" i="21"/>
  <c r="P67" i="21"/>
  <c r="E67" i="21"/>
  <c r="U66" i="21"/>
  <c r="S66" i="21"/>
  <c r="R66" i="21"/>
  <c r="Q66" i="21"/>
  <c r="P66" i="21"/>
  <c r="E66" i="21"/>
  <c r="T66" i="21" s="1"/>
  <c r="S65" i="21"/>
  <c r="R65" i="21"/>
  <c r="Q65" i="21"/>
  <c r="P65" i="21"/>
  <c r="E65" i="21"/>
  <c r="U65" i="21" s="1"/>
  <c r="S64" i="21"/>
  <c r="R64" i="21"/>
  <c r="Q64" i="21"/>
  <c r="P64" i="21"/>
  <c r="E64" i="21"/>
  <c r="T64" i="21" s="1"/>
  <c r="U63" i="21"/>
  <c r="T63" i="21"/>
  <c r="S63" i="21"/>
  <c r="R63" i="21"/>
  <c r="Q63" i="21"/>
  <c r="P63" i="21"/>
  <c r="E63" i="21"/>
  <c r="S61" i="21"/>
  <c r="O61" i="21"/>
  <c r="N61" i="21"/>
  <c r="M61" i="21"/>
  <c r="L61" i="21"/>
  <c r="R61" i="21" s="1"/>
  <c r="K61" i="21"/>
  <c r="J61" i="21"/>
  <c r="I61" i="21"/>
  <c r="H61" i="21"/>
  <c r="C61" i="21"/>
  <c r="B61" i="21"/>
  <c r="S60" i="21"/>
  <c r="R60" i="21"/>
  <c r="Q60" i="21"/>
  <c r="P60" i="21"/>
  <c r="E60" i="21"/>
  <c r="U60" i="21" s="1"/>
  <c r="S59" i="21"/>
  <c r="R59" i="21"/>
  <c r="Q59" i="21"/>
  <c r="P59" i="21"/>
  <c r="E59" i="21"/>
  <c r="U59" i="21" s="1"/>
  <c r="U58" i="21"/>
  <c r="T58" i="21"/>
  <c r="S58" i="21"/>
  <c r="R58" i="21"/>
  <c r="Q58" i="21"/>
  <c r="P58" i="21"/>
  <c r="E58" i="21"/>
  <c r="S57" i="21"/>
  <c r="R57" i="21"/>
  <c r="Q57" i="21"/>
  <c r="P57" i="21"/>
  <c r="E57" i="21"/>
  <c r="T57" i="21" s="1"/>
  <c r="R55" i="21"/>
  <c r="O55" i="21"/>
  <c r="N55" i="21"/>
  <c r="M55" i="21"/>
  <c r="S55" i="21" s="1"/>
  <c r="L55" i="21"/>
  <c r="K55" i="21"/>
  <c r="J55" i="21"/>
  <c r="I55" i="21"/>
  <c r="H55" i="21"/>
  <c r="G55" i="21"/>
  <c r="F55" i="21"/>
  <c r="C55" i="21"/>
  <c r="B55" i="21"/>
  <c r="E55" i="21" s="1"/>
  <c r="S54" i="21"/>
  <c r="R54" i="21"/>
  <c r="Q54" i="21"/>
  <c r="P54" i="21"/>
  <c r="E54" i="21"/>
  <c r="S53" i="21"/>
  <c r="R53" i="21"/>
  <c r="Q53" i="21"/>
  <c r="P53" i="21"/>
  <c r="E53" i="21"/>
  <c r="U53" i="21" s="1"/>
  <c r="U52" i="21"/>
  <c r="S52" i="21"/>
  <c r="R52" i="21"/>
  <c r="Q52" i="21"/>
  <c r="P52" i="21"/>
  <c r="E52" i="21"/>
  <c r="T52" i="21" s="1"/>
  <c r="S51" i="21"/>
  <c r="R51" i="21"/>
  <c r="Q51" i="21"/>
  <c r="P51" i="21"/>
  <c r="E51" i="21"/>
  <c r="U51" i="21" s="1"/>
  <c r="S50" i="21"/>
  <c r="R50" i="21"/>
  <c r="Q50" i="21"/>
  <c r="P50" i="21"/>
  <c r="E50" i="21"/>
  <c r="U50" i="21" s="1"/>
  <c r="S49" i="21"/>
  <c r="R49" i="21"/>
  <c r="Q49" i="21"/>
  <c r="P49" i="21"/>
  <c r="E49" i="21"/>
  <c r="U49" i="21" s="1"/>
  <c r="T48" i="21"/>
  <c r="S48" i="21"/>
  <c r="R48" i="21"/>
  <c r="Q48" i="21"/>
  <c r="P48" i="21"/>
  <c r="E48" i="21"/>
  <c r="U48" i="21" s="1"/>
  <c r="U47" i="21"/>
  <c r="T47" i="21"/>
  <c r="S47" i="21"/>
  <c r="R47" i="21"/>
  <c r="Q47" i="21"/>
  <c r="P47" i="21"/>
  <c r="E47" i="21"/>
  <c r="U46" i="21"/>
  <c r="S46" i="21"/>
  <c r="R46" i="21"/>
  <c r="Q46" i="21"/>
  <c r="P46" i="21"/>
  <c r="E46" i="21"/>
  <c r="T46" i="21" s="1"/>
  <c r="T45" i="21"/>
  <c r="S45" i="21"/>
  <c r="R45" i="21"/>
  <c r="Q45" i="21"/>
  <c r="P45" i="21"/>
  <c r="E45" i="21"/>
  <c r="S44" i="21"/>
  <c r="R44" i="21"/>
  <c r="Q44" i="21"/>
  <c r="P44" i="21"/>
  <c r="E44" i="21"/>
  <c r="O42" i="21"/>
  <c r="N42" i="21"/>
  <c r="M42" i="21"/>
  <c r="S42" i="21" s="1"/>
  <c r="L42" i="21"/>
  <c r="R42" i="21" s="1"/>
  <c r="K42" i="21"/>
  <c r="J42" i="21"/>
  <c r="I42" i="21"/>
  <c r="H42" i="21"/>
  <c r="G42" i="21"/>
  <c r="F42" i="21"/>
  <c r="C42" i="21"/>
  <c r="B42" i="21"/>
  <c r="S41" i="21"/>
  <c r="R41" i="21"/>
  <c r="Q41" i="21"/>
  <c r="P41" i="21"/>
  <c r="E41" i="21"/>
  <c r="T41" i="21" s="1"/>
  <c r="T40" i="21"/>
  <c r="S40" i="21"/>
  <c r="R40" i="21"/>
  <c r="Q40" i="21"/>
  <c r="P40" i="21"/>
  <c r="E40" i="21"/>
  <c r="U40" i="21" s="1"/>
  <c r="U39" i="21"/>
  <c r="T39" i="21"/>
  <c r="S39" i="21"/>
  <c r="R39" i="21"/>
  <c r="Q39" i="21"/>
  <c r="P39" i="21"/>
  <c r="E39" i="21"/>
  <c r="U38" i="21"/>
  <c r="S38" i="21"/>
  <c r="R38" i="21"/>
  <c r="Q38" i="21"/>
  <c r="P38" i="21"/>
  <c r="T38" i="21" s="1"/>
  <c r="E38" i="21"/>
  <c r="T37" i="21"/>
  <c r="S37" i="21"/>
  <c r="R37" i="21"/>
  <c r="Q37" i="21"/>
  <c r="P37" i="21"/>
  <c r="E37" i="21"/>
  <c r="O35" i="21"/>
  <c r="S35" i="21" s="1"/>
  <c r="N35" i="21"/>
  <c r="M35" i="21"/>
  <c r="L35" i="21"/>
  <c r="R35" i="21" s="1"/>
  <c r="K35" i="21"/>
  <c r="J35" i="21"/>
  <c r="I35" i="21"/>
  <c r="Q35" i="21" s="1"/>
  <c r="H35" i="21"/>
  <c r="P35" i="21" s="1"/>
  <c r="G35" i="21"/>
  <c r="F35" i="21"/>
  <c r="C35" i="21"/>
  <c r="B35" i="21"/>
  <c r="E35" i="21" s="1"/>
  <c r="T34" i="21"/>
  <c r="S34" i="21"/>
  <c r="R34" i="21"/>
  <c r="Q34" i="21"/>
  <c r="P34" i="21"/>
  <c r="E34" i="21"/>
  <c r="O32" i="21"/>
  <c r="N32" i="21"/>
  <c r="M32" i="21"/>
  <c r="S32" i="21" s="1"/>
  <c r="L32" i="21"/>
  <c r="R32" i="21" s="1"/>
  <c r="K32" i="21"/>
  <c r="J32" i="21"/>
  <c r="I32" i="21"/>
  <c r="H32" i="21"/>
  <c r="G32" i="21"/>
  <c r="F32" i="21"/>
  <c r="C32" i="21"/>
  <c r="B32" i="21"/>
  <c r="T31" i="21"/>
  <c r="S31" i="21"/>
  <c r="R31" i="21"/>
  <c r="Q31" i="21"/>
  <c r="P31" i="21"/>
  <c r="E31" i="21"/>
  <c r="U31" i="21" s="1"/>
  <c r="U30" i="21"/>
  <c r="T30" i="21"/>
  <c r="S30" i="21"/>
  <c r="R30" i="21"/>
  <c r="Q30" i="21"/>
  <c r="P30" i="21"/>
  <c r="E30" i="21"/>
  <c r="S29" i="21"/>
  <c r="R29" i="21"/>
  <c r="Q29" i="21"/>
  <c r="P29" i="21"/>
  <c r="E29" i="21"/>
  <c r="T29" i="21" s="1"/>
  <c r="S28" i="21"/>
  <c r="R28" i="21"/>
  <c r="Q28" i="21"/>
  <c r="P28" i="21"/>
  <c r="E28" i="21"/>
  <c r="U28" i="21" s="1"/>
  <c r="O26" i="21"/>
  <c r="Q26" i="21" s="1"/>
  <c r="N26" i="21"/>
  <c r="M26" i="21"/>
  <c r="S26" i="21" s="1"/>
  <c r="L26" i="21"/>
  <c r="R26" i="21" s="1"/>
  <c r="K26" i="21"/>
  <c r="J26" i="21"/>
  <c r="I26" i="21"/>
  <c r="H26" i="21"/>
  <c r="G26" i="21"/>
  <c r="F26" i="21"/>
  <c r="C26" i="21"/>
  <c r="E26" i="21" s="1"/>
  <c r="B26" i="21"/>
  <c r="T25" i="21"/>
  <c r="S25" i="21"/>
  <c r="R25" i="21"/>
  <c r="Q25" i="21"/>
  <c r="P25" i="21"/>
  <c r="E25" i="21"/>
  <c r="U25" i="21" s="1"/>
  <c r="S24" i="21"/>
  <c r="R24" i="21"/>
  <c r="Q24" i="21"/>
  <c r="P24" i="21"/>
  <c r="E24" i="21"/>
  <c r="S23" i="21"/>
  <c r="R23" i="21"/>
  <c r="Q23" i="21"/>
  <c r="P23" i="21"/>
  <c r="E23" i="21"/>
  <c r="U23" i="21" s="1"/>
  <c r="U22" i="21"/>
  <c r="T22" i="21"/>
  <c r="S22" i="21"/>
  <c r="R22" i="21"/>
  <c r="Q22" i="21"/>
  <c r="P22" i="21"/>
  <c r="E22" i="21"/>
  <c r="U21" i="21"/>
  <c r="T21" i="21"/>
  <c r="S21" i="21"/>
  <c r="R21" i="21"/>
  <c r="Q21" i="21"/>
  <c r="P21" i="21"/>
  <c r="E21" i="21"/>
  <c r="S20" i="21"/>
  <c r="R20" i="21"/>
  <c r="Q20" i="21"/>
  <c r="P20" i="21"/>
  <c r="E20" i="21"/>
  <c r="U20" i="21" s="1"/>
  <c r="U19" i="21"/>
  <c r="T19" i="21"/>
  <c r="S19" i="21"/>
  <c r="R19" i="21"/>
  <c r="Q19" i="21"/>
  <c r="P19" i="21"/>
  <c r="E19" i="21"/>
  <c r="O17" i="21"/>
  <c r="N17" i="21"/>
  <c r="R17" i="21" s="1"/>
  <c r="M17" i="21"/>
  <c r="S17" i="21" s="1"/>
  <c r="L17" i="21"/>
  <c r="K17" i="21"/>
  <c r="J17" i="21"/>
  <c r="I17" i="21"/>
  <c r="Q17" i="21" s="1"/>
  <c r="H17" i="21"/>
  <c r="P17" i="21" s="1"/>
  <c r="G17" i="21"/>
  <c r="F17" i="21"/>
  <c r="E17" i="21"/>
  <c r="C17" i="21"/>
  <c r="B17" i="21"/>
  <c r="U16" i="21"/>
  <c r="T16" i="21"/>
  <c r="S16" i="21"/>
  <c r="R16" i="21"/>
  <c r="Q16" i="21"/>
  <c r="P16" i="21"/>
  <c r="E16" i="21"/>
  <c r="S15" i="21"/>
  <c r="R15" i="21"/>
  <c r="Q15" i="21"/>
  <c r="P15" i="21"/>
  <c r="E15" i="21"/>
  <c r="T15" i="21" s="1"/>
  <c r="T14" i="21"/>
  <c r="S14" i="21"/>
  <c r="R14" i="21"/>
  <c r="Q14" i="21"/>
  <c r="P14" i="21"/>
  <c r="E14" i="21"/>
  <c r="U14" i="21" s="1"/>
  <c r="S13" i="21"/>
  <c r="R13" i="21"/>
  <c r="Q13" i="21"/>
  <c r="P13" i="21"/>
  <c r="E13" i="21"/>
  <c r="T13" i="21" s="1"/>
  <c r="T12" i="21"/>
  <c r="S12" i="21"/>
  <c r="R12" i="21"/>
  <c r="Q12" i="21"/>
  <c r="P12" i="21"/>
  <c r="E12" i="21"/>
  <c r="U12" i="21" s="1"/>
  <c r="U11" i="21"/>
  <c r="T11" i="21"/>
  <c r="S11" i="21"/>
  <c r="R11" i="21"/>
  <c r="Q11" i="21"/>
  <c r="P11" i="21"/>
  <c r="E11" i="21"/>
  <c r="U10" i="21"/>
  <c r="T10" i="21"/>
  <c r="S10" i="21"/>
  <c r="R10" i="21"/>
  <c r="Q10" i="21"/>
  <c r="P10" i="21"/>
  <c r="E10" i="21"/>
  <c r="S9" i="21"/>
  <c r="R9" i="21"/>
  <c r="Q9" i="21"/>
  <c r="P9" i="21"/>
  <c r="E9" i="21"/>
  <c r="U96" i="20"/>
  <c r="T96" i="20"/>
  <c r="S96" i="20"/>
  <c r="R96" i="20"/>
  <c r="Q96" i="20"/>
  <c r="P96" i="20"/>
  <c r="E96" i="20"/>
  <c r="U95" i="20"/>
  <c r="S95" i="20"/>
  <c r="R95" i="20"/>
  <c r="Q95" i="20"/>
  <c r="P95" i="20"/>
  <c r="E95" i="20"/>
  <c r="T95" i="20" s="1"/>
  <c r="S94" i="20"/>
  <c r="R94" i="20"/>
  <c r="Q94" i="20"/>
  <c r="P94" i="20"/>
  <c r="E94" i="20"/>
  <c r="U94" i="20" s="1"/>
  <c r="S93" i="20"/>
  <c r="R93" i="20"/>
  <c r="Q93" i="20"/>
  <c r="P93" i="20"/>
  <c r="E93" i="20"/>
  <c r="S92" i="20"/>
  <c r="R92" i="20"/>
  <c r="Q92" i="20"/>
  <c r="P92" i="20"/>
  <c r="E92" i="20"/>
  <c r="U92" i="20" s="1"/>
  <c r="U91" i="20"/>
  <c r="S91" i="20"/>
  <c r="R91" i="20"/>
  <c r="Q91" i="20"/>
  <c r="P91" i="20"/>
  <c r="E91" i="20"/>
  <c r="T91" i="20" s="1"/>
  <c r="U90" i="20"/>
  <c r="T90" i="20"/>
  <c r="S90" i="20"/>
  <c r="R90" i="20"/>
  <c r="Q90" i="20"/>
  <c r="P90" i="20"/>
  <c r="E90" i="20"/>
  <c r="U89" i="20"/>
  <c r="T89" i="20"/>
  <c r="S89" i="20"/>
  <c r="R89" i="20"/>
  <c r="Q89" i="20"/>
  <c r="P89" i="20"/>
  <c r="E89" i="20"/>
  <c r="U88" i="20"/>
  <c r="T88" i="20"/>
  <c r="S88" i="20"/>
  <c r="R88" i="20"/>
  <c r="R87" i="20" s="1"/>
  <c r="Q88" i="20"/>
  <c r="P88" i="20"/>
  <c r="E88" i="20"/>
  <c r="O75" i="20"/>
  <c r="N75" i="20"/>
  <c r="M75" i="20"/>
  <c r="L75" i="20"/>
  <c r="K75" i="20"/>
  <c r="J75" i="20"/>
  <c r="I75" i="20"/>
  <c r="H75" i="20"/>
  <c r="G75" i="20"/>
  <c r="F75" i="20"/>
  <c r="C75" i="20"/>
  <c r="B75" i="20"/>
  <c r="S74" i="20"/>
  <c r="O74" i="20"/>
  <c r="N74" i="20"/>
  <c r="R74" i="20" s="1"/>
  <c r="M74" i="20"/>
  <c r="L74" i="20"/>
  <c r="K74" i="20"/>
  <c r="J74" i="20"/>
  <c r="I74" i="20"/>
  <c r="Q74" i="20" s="1"/>
  <c r="H74" i="20"/>
  <c r="P74" i="20" s="1"/>
  <c r="G74" i="20"/>
  <c r="F74" i="20"/>
  <c r="C74" i="20"/>
  <c r="B74" i="20"/>
  <c r="R73" i="20"/>
  <c r="O73" i="20"/>
  <c r="N73" i="20"/>
  <c r="M73" i="20"/>
  <c r="S73" i="20" s="1"/>
  <c r="L73" i="20"/>
  <c r="K73" i="20"/>
  <c r="J73" i="20"/>
  <c r="I73" i="20"/>
  <c r="Q73" i="20" s="1"/>
  <c r="H73" i="20"/>
  <c r="P73" i="20" s="1"/>
  <c r="G73" i="20"/>
  <c r="F73" i="20"/>
  <c r="E73" i="20"/>
  <c r="C73" i="20"/>
  <c r="B73" i="20"/>
  <c r="U72" i="20"/>
  <c r="T72" i="20"/>
  <c r="S72" i="20"/>
  <c r="R72" i="20"/>
  <c r="Q72" i="20"/>
  <c r="P72" i="20"/>
  <c r="E72" i="20"/>
  <c r="S71" i="20"/>
  <c r="R71" i="20"/>
  <c r="Q71" i="20"/>
  <c r="P71" i="20"/>
  <c r="E71" i="20"/>
  <c r="U71" i="20" s="1"/>
  <c r="O69" i="20"/>
  <c r="N69" i="20"/>
  <c r="M69" i="20"/>
  <c r="L69" i="20"/>
  <c r="K69" i="20"/>
  <c r="J69" i="20"/>
  <c r="I69" i="20"/>
  <c r="H69" i="20"/>
  <c r="G69" i="20"/>
  <c r="F69" i="20"/>
  <c r="C69" i="20"/>
  <c r="B69" i="20"/>
  <c r="O68" i="20"/>
  <c r="N68" i="20"/>
  <c r="M68" i="20"/>
  <c r="S68" i="20" s="1"/>
  <c r="L68" i="20"/>
  <c r="R68" i="20" s="1"/>
  <c r="K68" i="20"/>
  <c r="J68" i="20"/>
  <c r="I68" i="20"/>
  <c r="H68" i="20"/>
  <c r="G68" i="20"/>
  <c r="F68" i="20"/>
  <c r="C68" i="20"/>
  <c r="E68" i="20" s="1"/>
  <c r="B68" i="20"/>
  <c r="S67" i="20"/>
  <c r="R67" i="20"/>
  <c r="Q67" i="20"/>
  <c r="P67" i="20"/>
  <c r="E67" i="20"/>
  <c r="U67" i="20" s="1"/>
  <c r="S66" i="20"/>
  <c r="R66" i="20"/>
  <c r="Q66" i="20"/>
  <c r="P66" i="20"/>
  <c r="E66" i="20"/>
  <c r="U66" i="20" s="1"/>
  <c r="T65" i="20"/>
  <c r="S65" i="20"/>
  <c r="R65" i="20"/>
  <c r="Q65" i="20"/>
  <c r="P65" i="20"/>
  <c r="E65" i="20"/>
  <c r="U65" i="20" s="1"/>
  <c r="S64" i="20"/>
  <c r="R64" i="20"/>
  <c r="Q64" i="20"/>
  <c r="P64" i="20"/>
  <c r="E64" i="20"/>
  <c r="S63" i="20"/>
  <c r="R63" i="20"/>
  <c r="Q63" i="20"/>
  <c r="P63" i="20"/>
  <c r="E63" i="20"/>
  <c r="O61" i="20"/>
  <c r="N61" i="20"/>
  <c r="M61" i="20"/>
  <c r="S61" i="20" s="1"/>
  <c r="L61" i="20"/>
  <c r="R61" i="20" s="1"/>
  <c r="K61" i="20"/>
  <c r="J61" i="20"/>
  <c r="I61" i="20"/>
  <c r="Q61" i="20" s="1"/>
  <c r="H61" i="20"/>
  <c r="C61" i="20"/>
  <c r="B61" i="20"/>
  <c r="S60" i="20"/>
  <c r="R60" i="20"/>
  <c r="Q60" i="20"/>
  <c r="P60" i="20"/>
  <c r="E60" i="20"/>
  <c r="U60" i="20" s="1"/>
  <c r="S59" i="20"/>
  <c r="R59" i="20"/>
  <c r="Q59" i="20"/>
  <c r="P59" i="20"/>
  <c r="E59" i="20"/>
  <c r="U59" i="20" s="1"/>
  <c r="U58" i="20"/>
  <c r="T58" i="20"/>
  <c r="S58" i="20"/>
  <c r="R58" i="20"/>
  <c r="Q58" i="20"/>
  <c r="P58" i="20"/>
  <c r="E58" i="20"/>
  <c r="S57" i="20"/>
  <c r="R57" i="20"/>
  <c r="Q57" i="20"/>
  <c r="P57" i="20"/>
  <c r="E57" i="20"/>
  <c r="O55" i="20"/>
  <c r="N55" i="20"/>
  <c r="M55" i="20"/>
  <c r="S55" i="20" s="1"/>
  <c r="L55" i="20"/>
  <c r="R55" i="20" s="1"/>
  <c r="K55" i="20"/>
  <c r="J55" i="20"/>
  <c r="I55" i="20"/>
  <c r="H55" i="20"/>
  <c r="G55" i="20"/>
  <c r="F55" i="20"/>
  <c r="C55" i="20"/>
  <c r="B55" i="20"/>
  <c r="S54" i="20"/>
  <c r="R54" i="20"/>
  <c r="Q54" i="20"/>
  <c r="P54" i="20"/>
  <c r="E54" i="20"/>
  <c r="U54" i="20" s="1"/>
  <c r="U53" i="20"/>
  <c r="T53" i="20"/>
  <c r="S53" i="20"/>
  <c r="R53" i="20"/>
  <c r="Q53" i="20"/>
  <c r="P53" i="20"/>
  <c r="E53" i="20"/>
  <c r="S52" i="20"/>
  <c r="R52" i="20"/>
  <c r="Q52" i="20"/>
  <c r="P52" i="20"/>
  <c r="E52" i="20"/>
  <c r="U52" i="20" s="1"/>
  <c r="S51" i="20"/>
  <c r="R51" i="20"/>
  <c r="Q51" i="20"/>
  <c r="P51" i="20"/>
  <c r="E51" i="20"/>
  <c r="U51" i="20" s="1"/>
  <c r="U50" i="20"/>
  <c r="S50" i="20"/>
  <c r="R50" i="20"/>
  <c r="Q50" i="20"/>
  <c r="P50" i="20"/>
  <c r="E50" i="20"/>
  <c r="T50" i="20" s="1"/>
  <c r="S49" i="20"/>
  <c r="R49" i="20"/>
  <c r="Q49" i="20"/>
  <c r="P49" i="20"/>
  <c r="E49" i="20"/>
  <c r="S48" i="20"/>
  <c r="R48" i="20"/>
  <c r="Q48" i="20"/>
  <c r="P48" i="20"/>
  <c r="E48" i="20"/>
  <c r="U48" i="20" s="1"/>
  <c r="U47" i="20"/>
  <c r="S47" i="20"/>
  <c r="R47" i="20"/>
  <c r="Q47" i="20"/>
  <c r="P47" i="20"/>
  <c r="E47" i="20"/>
  <c r="T47" i="20" s="1"/>
  <c r="U46" i="20"/>
  <c r="T46" i="20"/>
  <c r="S46" i="20"/>
  <c r="R46" i="20"/>
  <c r="Q46" i="20"/>
  <c r="P46" i="20"/>
  <c r="E46" i="20"/>
  <c r="U45" i="20"/>
  <c r="T45" i="20"/>
  <c r="S45" i="20"/>
  <c r="R45" i="20"/>
  <c r="Q45" i="20"/>
  <c r="P45" i="20"/>
  <c r="E45" i="20"/>
  <c r="S44" i="20"/>
  <c r="R44" i="20"/>
  <c r="Q44" i="20"/>
  <c r="P44" i="20"/>
  <c r="E44" i="20"/>
  <c r="U44" i="20" s="1"/>
  <c r="O42" i="20"/>
  <c r="N42" i="20"/>
  <c r="M42" i="20"/>
  <c r="S42" i="20" s="1"/>
  <c r="L42" i="20"/>
  <c r="K42" i="20"/>
  <c r="J42" i="20"/>
  <c r="I42" i="20"/>
  <c r="H42" i="20"/>
  <c r="G42" i="20"/>
  <c r="F42" i="20"/>
  <c r="C42" i="20"/>
  <c r="E42" i="20" s="1"/>
  <c r="B42" i="20"/>
  <c r="S41" i="20"/>
  <c r="R41" i="20"/>
  <c r="Q41" i="20"/>
  <c r="P41" i="20"/>
  <c r="E41" i="20"/>
  <c r="U41" i="20" s="1"/>
  <c r="S40" i="20"/>
  <c r="R40" i="20"/>
  <c r="Q40" i="20"/>
  <c r="P40" i="20"/>
  <c r="E40" i="20"/>
  <c r="S39" i="20"/>
  <c r="R39" i="20"/>
  <c r="Q39" i="20"/>
  <c r="P39" i="20"/>
  <c r="E39" i="20"/>
  <c r="T39" i="20" s="1"/>
  <c r="U38" i="20"/>
  <c r="T38" i="20"/>
  <c r="S38" i="20"/>
  <c r="R38" i="20"/>
  <c r="Q38" i="20"/>
  <c r="P38" i="20"/>
  <c r="E38" i="20"/>
  <c r="T37" i="20"/>
  <c r="S37" i="20"/>
  <c r="R37" i="20"/>
  <c r="Q37" i="20"/>
  <c r="U37" i="20" s="1"/>
  <c r="P37" i="20"/>
  <c r="E37" i="20"/>
  <c r="O35" i="20"/>
  <c r="N35" i="20"/>
  <c r="R35" i="20" s="1"/>
  <c r="M35" i="20"/>
  <c r="S35" i="20" s="1"/>
  <c r="L35" i="20"/>
  <c r="K35" i="20"/>
  <c r="J35" i="20"/>
  <c r="I35" i="20"/>
  <c r="Q35" i="20" s="1"/>
  <c r="H35" i="20"/>
  <c r="P35" i="20" s="1"/>
  <c r="G35" i="20"/>
  <c r="F35" i="20"/>
  <c r="E35" i="20"/>
  <c r="C35" i="20"/>
  <c r="B35" i="20"/>
  <c r="T34" i="20"/>
  <c r="S34" i="20"/>
  <c r="R34" i="20"/>
  <c r="Q34" i="20"/>
  <c r="U34" i="20" s="1"/>
  <c r="P34" i="20"/>
  <c r="E34" i="20"/>
  <c r="O32" i="20"/>
  <c r="N32" i="20"/>
  <c r="M32" i="20"/>
  <c r="S32" i="20" s="1"/>
  <c r="L32" i="20"/>
  <c r="R32" i="20" s="1"/>
  <c r="K32" i="20"/>
  <c r="J32" i="20"/>
  <c r="I32" i="20"/>
  <c r="H32" i="20"/>
  <c r="G32" i="20"/>
  <c r="F32" i="20"/>
  <c r="C32" i="20"/>
  <c r="B32" i="20"/>
  <c r="E32" i="20" s="1"/>
  <c r="U31" i="20"/>
  <c r="T31" i="20"/>
  <c r="S31" i="20"/>
  <c r="R31" i="20"/>
  <c r="Q31" i="20"/>
  <c r="P31" i="20"/>
  <c r="E31" i="20"/>
  <c r="S30" i="20"/>
  <c r="R30" i="20"/>
  <c r="Q30" i="20"/>
  <c r="P30" i="20"/>
  <c r="E30" i="20"/>
  <c r="U30" i="20" s="1"/>
  <c r="S29" i="20"/>
  <c r="R29" i="20"/>
  <c r="Q29" i="20"/>
  <c r="P29" i="20"/>
  <c r="E29" i="20"/>
  <c r="U29" i="20" s="1"/>
  <c r="S28" i="20"/>
  <c r="R28" i="20"/>
  <c r="Q28" i="20"/>
  <c r="P28" i="20"/>
  <c r="E28" i="20"/>
  <c r="U28" i="20" s="1"/>
  <c r="R26" i="20"/>
  <c r="O26" i="20"/>
  <c r="N26" i="20"/>
  <c r="M26" i="20"/>
  <c r="S26" i="20" s="1"/>
  <c r="L26" i="20"/>
  <c r="K26" i="20"/>
  <c r="J26" i="20"/>
  <c r="I26" i="20"/>
  <c r="H26" i="20"/>
  <c r="P26" i="20" s="1"/>
  <c r="G26" i="20"/>
  <c r="F26" i="20"/>
  <c r="C26" i="20"/>
  <c r="B26" i="20"/>
  <c r="E26" i="20" s="1"/>
  <c r="U25" i="20"/>
  <c r="T25" i="20"/>
  <c r="S25" i="20"/>
  <c r="R25" i="20"/>
  <c r="Q25" i="20"/>
  <c r="P25" i="20"/>
  <c r="E25" i="20"/>
  <c r="S24" i="20"/>
  <c r="R24" i="20"/>
  <c r="Q24" i="20"/>
  <c r="P24" i="20"/>
  <c r="E24" i="20"/>
  <c r="S23" i="20"/>
  <c r="R23" i="20"/>
  <c r="Q23" i="20"/>
  <c r="P23" i="20"/>
  <c r="E23" i="20"/>
  <c r="U23" i="20" s="1"/>
  <c r="U22" i="20"/>
  <c r="S22" i="20"/>
  <c r="R22" i="20"/>
  <c r="Q22" i="20"/>
  <c r="P22" i="20"/>
  <c r="E22" i="20"/>
  <c r="T22" i="20" s="1"/>
  <c r="S21" i="20"/>
  <c r="R21" i="20"/>
  <c r="Q21" i="20"/>
  <c r="P21" i="20"/>
  <c r="E21" i="20"/>
  <c r="U21" i="20" s="1"/>
  <c r="S20" i="20"/>
  <c r="R20" i="20"/>
  <c r="Q20" i="20"/>
  <c r="P20" i="20"/>
  <c r="E20" i="20"/>
  <c r="U20" i="20" s="1"/>
  <c r="U19" i="20"/>
  <c r="T19" i="20"/>
  <c r="S19" i="20"/>
  <c r="R19" i="20"/>
  <c r="Q19" i="20"/>
  <c r="P19" i="20"/>
  <c r="E19" i="20"/>
  <c r="R17" i="20"/>
  <c r="O17" i="20"/>
  <c r="N17" i="20"/>
  <c r="M17" i="20"/>
  <c r="S17" i="20" s="1"/>
  <c r="L17" i="20"/>
  <c r="K17" i="20"/>
  <c r="J17" i="20"/>
  <c r="I17" i="20"/>
  <c r="H17" i="20"/>
  <c r="P17" i="20" s="1"/>
  <c r="G17" i="20"/>
  <c r="F17" i="20"/>
  <c r="E17" i="20"/>
  <c r="C17" i="20"/>
  <c r="B17" i="20"/>
  <c r="U16" i="20"/>
  <c r="S16" i="20"/>
  <c r="R16" i="20"/>
  <c r="Q16" i="20"/>
  <c r="P16" i="20"/>
  <c r="T16" i="20" s="1"/>
  <c r="E16" i="20"/>
  <c r="S15" i="20"/>
  <c r="R15" i="20"/>
  <c r="Q15" i="20"/>
  <c r="P15" i="20"/>
  <c r="E15" i="20"/>
  <c r="U14" i="20"/>
  <c r="T14" i="20"/>
  <c r="S14" i="20"/>
  <c r="R14" i="20"/>
  <c r="Q14" i="20"/>
  <c r="P14" i="20"/>
  <c r="E14" i="20"/>
  <c r="U13" i="20"/>
  <c r="S13" i="20"/>
  <c r="R13" i="20"/>
  <c r="Q13" i="20"/>
  <c r="P13" i="20"/>
  <c r="E13" i="20"/>
  <c r="T13" i="20" s="1"/>
  <c r="T12" i="20"/>
  <c r="S12" i="20"/>
  <c r="R12" i="20"/>
  <c r="Q12" i="20"/>
  <c r="P12" i="20"/>
  <c r="E12" i="20"/>
  <c r="U12" i="20" s="1"/>
  <c r="S11" i="20"/>
  <c r="R11" i="20"/>
  <c r="Q11" i="20"/>
  <c r="P11" i="20"/>
  <c r="E11" i="20"/>
  <c r="T11" i="20" s="1"/>
  <c r="S10" i="20"/>
  <c r="R10" i="20"/>
  <c r="Q10" i="20"/>
  <c r="U10" i="20" s="1"/>
  <c r="P10" i="20"/>
  <c r="T10" i="20" s="1"/>
  <c r="E10" i="20"/>
  <c r="S9" i="20"/>
  <c r="R9" i="20"/>
  <c r="Q9" i="20"/>
  <c r="P9" i="20"/>
  <c r="E9" i="20"/>
  <c r="S96" i="19"/>
  <c r="R96" i="19"/>
  <c r="Q96" i="19"/>
  <c r="P96" i="19"/>
  <c r="E96" i="19"/>
  <c r="U96" i="19" s="1"/>
  <c r="U95" i="19"/>
  <c r="S95" i="19"/>
  <c r="R95" i="19"/>
  <c r="Q95" i="19"/>
  <c r="P95" i="19"/>
  <c r="E95" i="19"/>
  <c r="T95" i="19" s="1"/>
  <c r="U94" i="19"/>
  <c r="T94" i="19"/>
  <c r="S94" i="19"/>
  <c r="R94" i="19"/>
  <c r="Q94" i="19"/>
  <c r="P94" i="19"/>
  <c r="E94" i="19"/>
  <c r="U93" i="19"/>
  <c r="T93" i="19"/>
  <c r="S93" i="19"/>
  <c r="R93" i="19"/>
  <c r="Q93" i="19"/>
  <c r="P93" i="19"/>
  <c r="E93" i="19"/>
  <c r="S92" i="19"/>
  <c r="R92" i="19"/>
  <c r="Q92" i="19"/>
  <c r="P92" i="19"/>
  <c r="E92" i="19"/>
  <c r="U92" i="19" s="1"/>
  <c r="S91" i="19"/>
  <c r="R91" i="19"/>
  <c r="Q91" i="19"/>
  <c r="P91" i="19"/>
  <c r="E91" i="19"/>
  <c r="S90" i="19"/>
  <c r="R90" i="19"/>
  <c r="Q90" i="19"/>
  <c r="P90" i="19"/>
  <c r="E90" i="19"/>
  <c r="U90" i="19" s="1"/>
  <c r="U89" i="19"/>
  <c r="S89" i="19"/>
  <c r="R89" i="19"/>
  <c r="Q89" i="19"/>
  <c r="P89" i="19"/>
  <c r="E89" i="19"/>
  <c r="T89" i="19" s="1"/>
  <c r="U88" i="19"/>
  <c r="T88" i="19"/>
  <c r="S88" i="19"/>
  <c r="R88" i="19"/>
  <c r="Q88" i="19"/>
  <c r="P88" i="19"/>
  <c r="E88" i="19"/>
  <c r="O75" i="19"/>
  <c r="N75" i="19"/>
  <c r="M75" i="19"/>
  <c r="S75" i="19" s="1"/>
  <c r="L75" i="19"/>
  <c r="K75" i="19"/>
  <c r="J75" i="19"/>
  <c r="I75" i="19"/>
  <c r="H75" i="19"/>
  <c r="G75" i="19"/>
  <c r="F75" i="19"/>
  <c r="C75" i="19"/>
  <c r="B75" i="19"/>
  <c r="E75" i="19" s="1"/>
  <c r="S74" i="19"/>
  <c r="R74" i="19"/>
  <c r="O74" i="19"/>
  <c r="N74" i="19"/>
  <c r="M74" i="19"/>
  <c r="L74" i="19"/>
  <c r="K74" i="19"/>
  <c r="J74" i="19"/>
  <c r="I74" i="19"/>
  <c r="Q74" i="19" s="1"/>
  <c r="H74" i="19"/>
  <c r="G74" i="19"/>
  <c r="F74" i="19"/>
  <c r="C74" i="19"/>
  <c r="B74" i="19"/>
  <c r="E74" i="19" s="1"/>
  <c r="S73" i="19"/>
  <c r="O73" i="19"/>
  <c r="N73" i="19"/>
  <c r="M73" i="19"/>
  <c r="L73" i="19"/>
  <c r="R73" i="19" s="1"/>
  <c r="K73" i="19"/>
  <c r="Q73" i="19" s="1"/>
  <c r="J73" i="19"/>
  <c r="I73" i="19"/>
  <c r="H73" i="19"/>
  <c r="G73" i="19"/>
  <c r="F73" i="19"/>
  <c r="C73" i="19"/>
  <c r="B73" i="19"/>
  <c r="E73" i="19" s="1"/>
  <c r="U72" i="19"/>
  <c r="S72" i="19"/>
  <c r="R72" i="19"/>
  <c r="Q72" i="19"/>
  <c r="P72" i="19"/>
  <c r="E72" i="19"/>
  <c r="T72" i="19" s="1"/>
  <c r="U71" i="19"/>
  <c r="T71" i="19"/>
  <c r="S71" i="19"/>
  <c r="R71" i="19"/>
  <c r="Q71" i="19"/>
  <c r="P71" i="19"/>
  <c r="E71" i="19"/>
  <c r="O69" i="19"/>
  <c r="N69" i="19"/>
  <c r="M69" i="19"/>
  <c r="L69" i="19"/>
  <c r="K69" i="19"/>
  <c r="J69" i="19"/>
  <c r="I69" i="19"/>
  <c r="H69" i="19"/>
  <c r="G69" i="19"/>
  <c r="F69" i="19"/>
  <c r="C69" i="19"/>
  <c r="B69" i="19"/>
  <c r="R68" i="19"/>
  <c r="O68" i="19"/>
  <c r="N68" i="19"/>
  <c r="M68" i="19"/>
  <c r="S68" i="19" s="1"/>
  <c r="L68" i="19"/>
  <c r="K68" i="19"/>
  <c r="J68" i="19"/>
  <c r="I68" i="19"/>
  <c r="H68" i="19"/>
  <c r="G68" i="19"/>
  <c r="F68" i="19"/>
  <c r="C68" i="19"/>
  <c r="B68" i="19"/>
  <c r="U67" i="19"/>
  <c r="T67" i="19"/>
  <c r="S67" i="19"/>
  <c r="R67" i="19"/>
  <c r="Q67" i="19"/>
  <c r="P67" i="19"/>
  <c r="E67" i="19"/>
  <c r="U66" i="19"/>
  <c r="T66" i="19"/>
  <c r="S66" i="19"/>
  <c r="R66" i="19"/>
  <c r="Q66" i="19"/>
  <c r="P66" i="19"/>
  <c r="E66" i="19"/>
  <c r="S65" i="19"/>
  <c r="R65" i="19"/>
  <c r="Q65" i="19"/>
  <c r="P65" i="19"/>
  <c r="E65" i="19"/>
  <c r="U65" i="19" s="1"/>
  <c r="T64" i="19"/>
  <c r="S64" i="19"/>
  <c r="R64" i="19"/>
  <c r="Q64" i="19"/>
  <c r="P64" i="19"/>
  <c r="E64" i="19"/>
  <c r="U64" i="19" s="1"/>
  <c r="U63" i="19"/>
  <c r="T63" i="19"/>
  <c r="S63" i="19"/>
  <c r="R63" i="19"/>
  <c r="Q63" i="19"/>
  <c r="P63" i="19"/>
  <c r="E63" i="19"/>
  <c r="O61" i="19"/>
  <c r="N61" i="19"/>
  <c r="M61" i="19"/>
  <c r="S61" i="19" s="1"/>
  <c r="L61" i="19"/>
  <c r="R61" i="19" s="1"/>
  <c r="K61" i="19"/>
  <c r="J61" i="19"/>
  <c r="I61" i="19"/>
  <c r="H61" i="19"/>
  <c r="C61" i="19"/>
  <c r="B61" i="19"/>
  <c r="S60" i="19"/>
  <c r="R60" i="19"/>
  <c r="Q60" i="19"/>
  <c r="P60" i="19"/>
  <c r="E60" i="19"/>
  <c r="U60" i="19" s="1"/>
  <c r="U59" i="19"/>
  <c r="S59" i="19"/>
  <c r="R59" i="19"/>
  <c r="Q59" i="19"/>
  <c r="P59" i="19"/>
  <c r="E59" i="19"/>
  <c r="T59" i="19" s="1"/>
  <c r="S58" i="19"/>
  <c r="R58" i="19"/>
  <c r="Q58" i="19"/>
  <c r="P58" i="19"/>
  <c r="E58" i="19"/>
  <c r="U58" i="19" s="1"/>
  <c r="T57" i="19"/>
  <c r="S57" i="19"/>
  <c r="R57" i="19"/>
  <c r="Q57" i="19"/>
  <c r="P57" i="19"/>
  <c r="E57" i="19"/>
  <c r="U57" i="19" s="1"/>
  <c r="O55" i="19"/>
  <c r="N55" i="19"/>
  <c r="M55" i="19"/>
  <c r="S55" i="19" s="1"/>
  <c r="L55" i="19"/>
  <c r="R55" i="19" s="1"/>
  <c r="K55" i="19"/>
  <c r="J55" i="19"/>
  <c r="I55" i="19"/>
  <c r="H55" i="19"/>
  <c r="G55" i="19"/>
  <c r="F55" i="19"/>
  <c r="C55" i="19"/>
  <c r="B55" i="19"/>
  <c r="E55" i="19" s="1"/>
  <c r="T54" i="19"/>
  <c r="S54" i="19"/>
  <c r="R54" i="19"/>
  <c r="Q54" i="19"/>
  <c r="P54" i="19"/>
  <c r="E54" i="19"/>
  <c r="U54" i="19" s="1"/>
  <c r="U53" i="19"/>
  <c r="T53" i="19"/>
  <c r="S53" i="19"/>
  <c r="R53" i="19"/>
  <c r="Q53" i="19"/>
  <c r="P53" i="19"/>
  <c r="E53" i="19"/>
  <c r="S52" i="19"/>
  <c r="R52" i="19"/>
  <c r="Q52" i="19"/>
  <c r="P52" i="19"/>
  <c r="E52" i="19"/>
  <c r="S51" i="19"/>
  <c r="R51" i="19"/>
  <c r="Q51" i="19"/>
  <c r="P51" i="19"/>
  <c r="E51" i="19"/>
  <c r="U51" i="19" s="1"/>
  <c r="S50" i="19"/>
  <c r="R50" i="19"/>
  <c r="Q50" i="19"/>
  <c r="P50" i="19"/>
  <c r="E50" i="19"/>
  <c r="T50" i="19" s="1"/>
  <c r="T49" i="19"/>
  <c r="S49" i="19"/>
  <c r="R49" i="19"/>
  <c r="Q49" i="19"/>
  <c r="P49" i="19"/>
  <c r="E49" i="19"/>
  <c r="U49" i="19" s="1"/>
  <c r="U48" i="19"/>
  <c r="S48" i="19"/>
  <c r="R48" i="19"/>
  <c r="Q48" i="19"/>
  <c r="P48" i="19"/>
  <c r="E48" i="19"/>
  <c r="T48" i="19" s="1"/>
  <c r="U47" i="19"/>
  <c r="T47" i="19"/>
  <c r="S47" i="19"/>
  <c r="R47" i="19"/>
  <c r="Q47" i="19"/>
  <c r="P47" i="19"/>
  <c r="E47" i="19"/>
  <c r="S46" i="19"/>
  <c r="R46" i="19"/>
  <c r="Q46" i="19"/>
  <c r="P46" i="19"/>
  <c r="E46" i="19"/>
  <c r="S45" i="19"/>
  <c r="R45" i="19"/>
  <c r="Q45" i="19"/>
  <c r="P45" i="19"/>
  <c r="E45" i="19"/>
  <c r="U44" i="19"/>
  <c r="S44" i="19"/>
  <c r="R44" i="19"/>
  <c r="Q44" i="19"/>
  <c r="P44" i="19"/>
  <c r="E44" i="19"/>
  <c r="T44" i="19" s="1"/>
  <c r="O42" i="19"/>
  <c r="N42" i="19"/>
  <c r="M42" i="19"/>
  <c r="S42" i="19" s="1"/>
  <c r="L42" i="19"/>
  <c r="R42" i="19" s="1"/>
  <c r="K42" i="19"/>
  <c r="J42" i="19"/>
  <c r="I42" i="19"/>
  <c r="H42" i="19"/>
  <c r="G42" i="19"/>
  <c r="F42" i="19"/>
  <c r="C42" i="19"/>
  <c r="B42" i="19"/>
  <c r="E42" i="19" s="1"/>
  <c r="U41" i="19"/>
  <c r="T41" i="19"/>
  <c r="S41" i="19"/>
  <c r="R41" i="19"/>
  <c r="Q41" i="19"/>
  <c r="P41" i="19"/>
  <c r="E41" i="19"/>
  <c r="U40" i="19"/>
  <c r="T40" i="19"/>
  <c r="S40" i="19"/>
  <c r="R40" i="19"/>
  <c r="Q40" i="19"/>
  <c r="P40" i="19"/>
  <c r="E40" i="19"/>
  <c r="S39" i="19"/>
  <c r="R39" i="19"/>
  <c r="Q39" i="19"/>
  <c r="P39" i="19"/>
  <c r="E39" i="19"/>
  <c r="U39" i="19" s="1"/>
  <c r="T38" i="19"/>
  <c r="S38" i="19"/>
  <c r="R38" i="19"/>
  <c r="Q38" i="19"/>
  <c r="P38" i="19"/>
  <c r="E38" i="19"/>
  <c r="U38" i="19" s="1"/>
  <c r="S37" i="19"/>
  <c r="R37" i="19"/>
  <c r="Q37" i="19"/>
  <c r="P37" i="19"/>
  <c r="E37" i="19"/>
  <c r="S35" i="19"/>
  <c r="O35" i="19"/>
  <c r="N35" i="19"/>
  <c r="M35" i="19"/>
  <c r="L35" i="19"/>
  <c r="R35" i="19" s="1"/>
  <c r="K35" i="19"/>
  <c r="J35" i="19"/>
  <c r="I35" i="19"/>
  <c r="H35" i="19"/>
  <c r="G35" i="19"/>
  <c r="F35" i="19"/>
  <c r="C35" i="19"/>
  <c r="B35" i="19"/>
  <c r="E35" i="19" s="1"/>
  <c r="U34" i="19"/>
  <c r="S34" i="19"/>
  <c r="R34" i="19"/>
  <c r="Q34" i="19"/>
  <c r="P34" i="19"/>
  <c r="E34" i="19"/>
  <c r="T34" i="19" s="1"/>
  <c r="O32" i="19"/>
  <c r="N32" i="19"/>
  <c r="M32" i="19"/>
  <c r="L32" i="19"/>
  <c r="R32" i="19" s="1"/>
  <c r="K32" i="19"/>
  <c r="J32" i="19"/>
  <c r="I32" i="19"/>
  <c r="Q32" i="19" s="1"/>
  <c r="H32" i="19"/>
  <c r="G32" i="19"/>
  <c r="F32" i="19"/>
  <c r="C32" i="19"/>
  <c r="B32" i="19"/>
  <c r="E32" i="19" s="1"/>
  <c r="S31" i="19"/>
  <c r="R31" i="19"/>
  <c r="Q31" i="19"/>
  <c r="P31" i="19"/>
  <c r="E31" i="19"/>
  <c r="T31" i="19" s="1"/>
  <c r="T30" i="19"/>
  <c r="S30" i="19"/>
  <c r="R30" i="19"/>
  <c r="Q30" i="19"/>
  <c r="P30" i="19"/>
  <c r="E30" i="19"/>
  <c r="U30" i="19" s="1"/>
  <c r="S29" i="19"/>
  <c r="R29" i="19"/>
  <c r="Q29" i="19"/>
  <c r="P29" i="19"/>
  <c r="E29" i="19"/>
  <c r="U29" i="19" s="1"/>
  <c r="S28" i="19"/>
  <c r="R28" i="19"/>
  <c r="Q28" i="19"/>
  <c r="P28" i="19"/>
  <c r="E28" i="19"/>
  <c r="O26" i="19"/>
  <c r="N26" i="19"/>
  <c r="M26" i="19"/>
  <c r="S26" i="19" s="1"/>
  <c r="L26" i="19"/>
  <c r="R26" i="19" s="1"/>
  <c r="K26" i="19"/>
  <c r="J26" i="19"/>
  <c r="I26" i="19"/>
  <c r="H26" i="19"/>
  <c r="G26" i="19"/>
  <c r="F26" i="19"/>
  <c r="C26" i="19"/>
  <c r="E26" i="19" s="1"/>
  <c r="B26" i="19"/>
  <c r="S25" i="19"/>
  <c r="R25" i="19"/>
  <c r="Q25" i="19"/>
  <c r="P25" i="19"/>
  <c r="E25" i="19"/>
  <c r="S24" i="19"/>
  <c r="R24" i="19"/>
  <c r="Q24" i="19"/>
  <c r="P24" i="19"/>
  <c r="E24" i="19"/>
  <c r="U24" i="19" s="1"/>
  <c r="U23" i="19"/>
  <c r="T23" i="19"/>
  <c r="S23" i="19"/>
  <c r="R23" i="19"/>
  <c r="Q23" i="19"/>
  <c r="P23" i="19"/>
  <c r="E23" i="19"/>
  <c r="U22" i="19"/>
  <c r="T22" i="19"/>
  <c r="S22" i="19"/>
  <c r="R22" i="19"/>
  <c r="Q22" i="19"/>
  <c r="P22" i="19"/>
  <c r="E22" i="19"/>
  <c r="S21" i="19"/>
  <c r="R21" i="19"/>
  <c r="Q21" i="19"/>
  <c r="P21" i="19"/>
  <c r="E21" i="19"/>
  <c r="U21" i="19" s="1"/>
  <c r="U20" i="19"/>
  <c r="S20" i="19"/>
  <c r="R20" i="19"/>
  <c r="Q20" i="19"/>
  <c r="P20" i="19"/>
  <c r="E20" i="19"/>
  <c r="T20" i="19" s="1"/>
  <c r="S19" i="19"/>
  <c r="R19" i="19"/>
  <c r="Q19" i="19"/>
  <c r="P19" i="19"/>
  <c r="E19" i="19"/>
  <c r="O17" i="19"/>
  <c r="N17" i="19"/>
  <c r="M17" i="19"/>
  <c r="S17" i="19" s="1"/>
  <c r="L17" i="19"/>
  <c r="R17" i="19" s="1"/>
  <c r="K17" i="19"/>
  <c r="Q17" i="19" s="1"/>
  <c r="J17" i="19"/>
  <c r="I17" i="19"/>
  <c r="H17" i="19"/>
  <c r="G17" i="19"/>
  <c r="F17" i="19"/>
  <c r="C17" i="19"/>
  <c r="B17" i="19"/>
  <c r="E17" i="19" s="1"/>
  <c r="S16" i="19"/>
  <c r="R16" i="19"/>
  <c r="Q16" i="19"/>
  <c r="P16" i="19"/>
  <c r="E16" i="19"/>
  <c r="U16" i="19" s="1"/>
  <c r="U15" i="19"/>
  <c r="S15" i="19"/>
  <c r="R15" i="19"/>
  <c r="Q15" i="19"/>
  <c r="P15" i="19"/>
  <c r="E15" i="19"/>
  <c r="T15" i="19" s="1"/>
  <c r="U14" i="19"/>
  <c r="T14" i="19"/>
  <c r="S14" i="19"/>
  <c r="R14" i="19"/>
  <c r="Q14" i="19"/>
  <c r="P14" i="19"/>
  <c r="E14" i="19"/>
  <c r="U13" i="19"/>
  <c r="T13" i="19"/>
  <c r="S13" i="19"/>
  <c r="R13" i="19"/>
  <c r="Q13" i="19"/>
  <c r="P13" i="19"/>
  <c r="E13" i="19"/>
  <c r="U12" i="19"/>
  <c r="T12" i="19"/>
  <c r="S12" i="19"/>
  <c r="R12" i="19"/>
  <c r="Q12" i="19"/>
  <c r="P12" i="19"/>
  <c r="E12" i="19"/>
  <c r="T11" i="19"/>
  <c r="S11" i="19"/>
  <c r="R11" i="19"/>
  <c r="Q11" i="19"/>
  <c r="P11" i="19"/>
  <c r="E11" i="19"/>
  <c r="U11" i="19" s="1"/>
  <c r="S10" i="19"/>
  <c r="R10" i="19"/>
  <c r="Q10" i="19"/>
  <c r="P10" i="19"/>
  <c r="E10" i="19"/>
  <c r="S9" i="19"/>
  <c r="R9" i="19"/>
  <c r="Q9" i="19"/>
  <c r="P9" i="19"/>
  <c r="E9" i="19"/>
  <c r="U96" i="18"/>
  <c r="T96" i="18"/>
  <c r="S96" i="18"/>
  <c r="R96" i="18"/>
  <c r="Q96" i="18"/>
  <c r="P96" i="18"/>
  <c r="E96" i="18"/>
  <c r="U95" i="18"/>
  <c r="T95" i="18"/>
  <c r="S95" i="18"/>
  <c r="R95" i="18"/>
  <c r="Q95" i="18"/>
  <c r="P95" i="18"/>
  <c r="E95" i="18"/>
  <c r="S94" i="18"/>
  <c r="R94" i="18"/>
  <c r="Q94" i="18"/>
  <c r="P94" i="18"/>
  <c r="E94" i="18"/>
  <c r="U94" i="18" s="1"/>
  <c r="T93" i="18"/>
  <c r="S93" i="18"/>
  <c r="R93" i="18"/>
  <c r="Q93" i="18"/>
  <c r="P93" i="18"/>
  <c r="E93" i="18"/>
  <c r="U93" i="18" s="1"/>
  <c r="U92" i="18"/>
  <c r="T92" i="18"/>
  <c r="S92" i="18"/>
  <c r="R92" i="18"/>
  <c r="Q92" i="18"/>
  <c r="P92" i="18"/>
  <c r="E92" i="18"/>
  <c r="S91" i="18"/>
  <c r="R91" i="18"/>
  <c r="Q91" i="18"/>
  <c r="P91" i="18"/>
  <c r="E91" i="18"/>
  <c r="S90" i="18"/>
  <c r="R90" i="18"/>
  <c r="Q90" i="18"/>
  <c r="P90" i="18"/>
  <c r="E90" i="18"/>
  <c r="U90" i="18" s="1"/>
  <c r="U89" i="18"/>
  <c r="S89" i="18"/>
  <c r="R89" i="18"/>
  <c r="Q89" i="18"/>
  <c r="P89" i="18"/>
  <c r="E89" i="18"/>
  <c r="T89" i="18" s="1"/>
  <c r="S88" i="18"/>
  <c r="R88" i="18"/>
  <c r="Q88" i="18"/>
  <c r="P88" i="18"/>
  <c r="E88" i="18"/>
  <c r="U88" i="18" s="1"/>
  <c r="O75" i="18"/>
  <c r="N75" i="18"/>
  <c r="M75" i="18"/>
  <c r="L75" i="18"/>
  <c r="K75" i="18"/>
  <c r="Q75" i="18" s="1"/>
  <c r="J75" i="18"/>
  <c r="I75" i="18"/>
  <c r="H75" i="18"/>
  <c r="G75" i="18"/>
  <c r="F75" i="18"/>
  <c r="C75" i="18"/>
  <c r="B75" i="18"/>
  <c r="O74" i="18"/>
  <c r="S74" i="18" s="1"/>
  <c r="N74" i="18"/>
  <c r="R74" i="18" s="1"/>
  <c r="M74" i="18"/>
  <c r="L74" i="18"/>
  <c r="K74" i="18"/>
  <c r="J74" i="18"/>
  <c r="I74" i="18"/>
  <c r="H74" i="18"/>
  <c r="P74" i="18" s="1"/>
  <c r="G74" i="18"/>
  <c r="F74" i="18"/>
  <c r="C74" i="18"/>
  <c r="B74" i="18"/>
  <c r="E74" i="18" s="1"/>
  <c r="O73" i="18"/>
  <c r="S73" i="18" s="1"/>
  <c r="N73" i="18"/>
  <c r="M73" i="18"/>
  <c r="L73" i="18"/>
  <c r="K73" i="18"/>
  <c r="J73" i="18"/>
  <c r="I73" i="18"/>
  <c r="Q73" i="18" s="1"/>
  <c r="H73" i="18"/>
  <c r="P73" i="18" s="1"/>
  <c r="G73" i="18"/>
  <c r="F73" i="18"/>
  <c r="C73" i="18"/>
  <c r="B73" i="18"/>
  <c r="E73" i="18" s="1"/>
  <c r="T72" i="18"/>
  <c r="S72" i="18"/>
  <c r="R72" i="18"/>
  <c r="Q72" i="18"/>
  <c r="P72" i="18"/>
  <c r="E72" i="18"/>
  <c r="U72" i="18" s="1"/>
  <c r="S71" i="18"/>
  <c r="R71" i="18"/>
  <c r="Q71" i="18"/>
  <c r="P71" i="18"/>
  <c r="E71" i="18"/>
  <c r="O69" i="18"/>
  <c r="N69" i="18"/>
  <c r="M69" i="18"/>
  <c r="L69" i="18"/>
  <c r="K69" i="18"/>
  <c r="J69" i="18"/>
  <c r="I69" i="18"/>
  <c r="H69" i="18"/>
  <c r="G69" i="18"/>
  <c r="F69" i="18"/>
  <c r="C69" i="18"/>
  <c r="B69" i="18"/>
  <c r="S68" i="18"/>
  <c r="O68" i="18"/>
  <c r="N68" i="18"/>
  <c r="M68" i="18"/>
  <c r="L68" i="18"/>
  <c r="R68" i="18" s="1"/>
  <c r="K68" i="18"/>
  <c r="J68" i="18"/>
  <c r="I68" i="18"/>
  <c r="H68" i="18"/>
  <c r="G68" i="18"/>
  <c r="F68" i="18"/>
  <c r="C68" i="18"/>
  <c r="B68" i="18"/>
  <c r="E68" i="18" s="1"/>
  <c r="T67" i="18"/>
  <c r="S67" i="18"/>
  <c r="R67" i="18"/>
  <c r="Q67" i="18"/>
  <c r="P67" i="18"/>
  <c r="E67" i="18"/>
  <c r="U67" i="18" s="1"/>
  <c r="S66" i="18"/>
  <c r="R66" i="18"/>
  <c r="Q66" i="18"/>
  <c r="P66" i="18"/>
  <c r="E66" i="18"/>
  <c r="T66" i="18" s="1"/>
  <c r="T65" i="18"/>
  <c r="S65" i="18"/>
  <c r="R65" i="18"/>
  <c r="Q65" i="18"/>
  <c r="P65" i="18"/>
  <c r="E65" i="18"/>
  <c r="U65" i="18" s="1"/>
  <c r="S64" i="18"/>
  <c r="R64" i="18"/>
  <c r="Q64" i="18"/>
  <c r="P64" i="18"/>
  <c r="E64" i="18"/>
  <c r="U64" i="18" s="1"/>
  <c r="S63" i="18"/>
  <c r="R63" i="18"/>
  <c r="Q63" i="18"/>
  <c r="P63" i="18"/>
  <c r="E63" i="18"/>
  <c r="O61" i="18"/>
  <c r="N61" i="18"/>
  <c r="M61" i="18"/>
  <c r="S61" i="18" s="1"/>
  <c r="L61" i="18"/>
  <c r="R61" i="18" s="1"/>
  <c r="K61" i="18"/>
  <c r="J61" i="18"/>
  <c r="I61" i="18"/>
  <c r="Q61" i="18" s="1"/>
  <c r="H61" i="18"/>
  <c r="C61" i="18"/>
  <c r="B61" i="18"/>
  <c r="E61" i="18" s="1"/>
  <c r="U60" i="18"/>
  <c r="T60" i="18"/>
  <c r="S60" i="18"/>
  <c r="R60" i="18"/>
  <c r="Q60" i="18"/>
  <c r="P60" i="18"/>
  <c r="E60" i="18"/>
  <c r="U59" i="18"/>
  <c r="T59" i="18"/>
  <c r="S59" i="18"/>
  <c r="R59" i="18"/>
  <c r="Q59" i="18"/>
  <c r="P59" i="18"/>
  <c r="E59" i="18"/>
  <c r="S58" i="18"/>
  <c r="R58" i="18"/>
  <c r="Q58" i="18"/>
  <c r="P58" i="18"/>
  <c r="E58" i="18"/>
  <c r="U58" i="18" s="1"/>
  <c r="S57" i="18"/>
  <c r="R57" i="18"/>
  <c r="Q57" i="18"/>
  <c r="P57" i="18"/>
  <c r="E57" i="18"/>
  <c r="T57" i="18" s="1"/>
  <c r="O55" i="18"/>
  <c r="N55" i="18"/>
  <c r="M55" i="18"/>
  <c r="L55" i="18"/>
  <c r="R55" i="18" s="1"/>
  <c r="K55" i="18"/>
  <c r="J55" i="18"/>
  <c r="I55" i="18"/>
  <c r="H55" i="18"/>
  <c r="G55" i="18"/>
  <c r="F55" i="18"/>
  <c r="C55" i="18"/>
  <c r="B55" i="18"/>
  <c r="S54" i="18"/>
  <c r="R54" i="18"/>
  <c r="Q54" i="18"/>
  <c r="P54" i="18"/>
  <c r="E54" i="18"/>
  <c r="T54" i="18" s="1"/>
  <c r="U53" i="18"/>
  <c r="S53" i="18"/>
  <c r="R53" i="18"/>
  <c r="Q53" i="18"/>
  <c r="P53" i="18"/>
  <c r="E53" i="18"/>
  <c r="T53" i="18" s="1"/>
  <c r="U52" i="18"/>
  <c r="T52" i="18"/>
  <c r="S52" i="18"/>
  <c r="R52" i="18"/>
  <c r="Q52" i="18"/>
  <c r="P52" i="18"/>
  <c r="E52" i="18"/>
  <c r="S51" i="18"/>
  <c r="R51" i="18"/>
  <c r="Q51" i="18"/>
  <c r="P51" i="18"/>
  <c r="E51" i="18"/>
  <c r="U51" i="18" s="1"/>
  <c r="S50" i="18"/>
  <c r="R50" i="18"/>
  <c r="Q50" i="18"/>
  <c r="P50" i="18"/>
  <c r="E50" i="18"/>
  <c r="U50" i="18" s="1"/>
  <c r="S49" i="18"/>
  <c r="R49" i="18"/>
  <c r="Q49" i="18"/>
  <c r="P49" i="18"/>
  <c r="E49" i="18"/>
  <c r="U49" i="18" s="1"/>
  <c r="U48" i="18"/>
  <c r="T48" i="18"/>
  <c r="S48" i="18"/>
  <c r="R48" i="18"/>
  <c r="Q48" i="18"/>
  <c r="P48" i="18"/>
  <c r="E48" i="18"/>
  <c r="S47" i="18"/>
  <c r="R47" i="18"/>
  <c r="Q47" i="18"/>
  <c r="P47" i="18"/>
  <c r="E47" i="18"/>
  <c r="S46" i="18"/>
  <c r="R46" i="18"/>
  <c r="Q46" i="18"/>
  <c r="P46" i="18"/>
  <c r="E46" i="18"/>
  <c r="U46" i="18" s="1"/>
  <c r="U45" i="18"/>
  <c r="S45" i="18"/>
  <c r="R45" i="18"/>
  <c r="Q45" i="18"/>
  <c r="P45" i="18"/>
  <c r="E45" i="18"/>
  <c r="S44" i="18"/>
  <c r="R44" i="18"/>
  <c r="Q44" i="18"/>
  <c r="P44" i="18"/>
  <c r="E44" i="18"/>
  <c r="U44" i="18" s="1"/>
  <c r="O42" i="18"/>
  <c r="N42" i="18"/>
  <c r="M42" i="18"/>
  <c r="S42" i="18" s="1"/>
  <c r="L42" i="18"/>
  <c r="R42" i="18" s="1"/>
  <c r="K42" i="18"/>
  <c r="J42" i="18"/>
  <c r="I42" i="18"/>
  <c r="H42" i="18"/>
  <c r="G42" i="18"/>
  <c r="F42" i="18"/>
  <c r="C42" i="18"/>
  <c r="B42" i="18"/>
  <c r="U41" i="18"/>
  <c r="T41" i="18"/>
  <c r="S41" i="18"/>
  <c r="R41" i="18"/>
  <c r="Q41" i="18"/>
  <c r="P41" i="18"/>
  <c r="E41" i="18"/>
  <c r="U40" i="18"/>
  <c r="T40" i="18"/>
  <c r="S40" i="18"/>
  <c r="R40" i="18"/>
  <c r="Q40" i="18"/>
  <c r="P40" i="18"/>
  <c r="E40" i="18"/>
  <c r="S39" i="18"/>
  <c r="R39" i="18"/>
  <c r="Q39" i="18"/>
  <c r="P39" i="18"/>
  <c r="E39" i="18"/>
  <c r="U39" i="18" s="1"/>
  <c r="T38" i="18"/>
  <c r="S38" i="18"/>
  <c r="R38" i="18"/>
  <c r="Q38" i="18"/>
  <c r="P38" i="18"/>
  <c r="E38" i="18"/>
  <c r="U38" i="18" s="1"/>
  <c r="S37" i="18"/>
  <c r="R37" i="18"/>
  <c r="Q37" i="18"/>
  <c r="U37" i="18" s="1"/>
  <c r="P37" i="18"/>
  <c r="T37" i="18" s="1"/>
  <c r="E37" i="18"/>
  <c r="O35" i="18"/>
  <c r="N35" i="18"/>
  <c r="R35" i="18" s="1"/>
  <c r="M35" i="18"/>
  <c r="S35" i="18" s="1"/>
  <c r="L35" i="18"/>
  <c r="K35" i="18"/>
  <c r="J35" i="18"/>
  <c r="I35" i="18"/>
  <c r="H35" i="18"/>
  <c r="P35" i="18" s="1"/>
  <c r="G35" i="18"/>
  <c r="F35" i="18"/>
  <c r="E35" i="18"/>
  <c r="C35" i="18"/>
  <c r="B35" i="18"/>
  <c r="S34" i="18"/>
  <c r="R34" i="18"/>
  <c r="Q34" i="18"/>
  <c r="U34" i="18" s="1"/>
  <c r="P34" i="18"/>
  <c r="T34" i="18" s="1"/>
  <c r="E34" i="18"/>
  <c r="R32" i="18"/>
  <c r="O32" i="18"/>
  <c r="N32" i="18"/>
  <c r="M32" i="18"/>
  <c r="S32" i="18" s="1"/>
  <c r="L32" i="18"/>
  <c r="K32" i="18"/>
  <c r="J32" i="18"/>
  <c r="I32" i="18"/>
  <c r="H32" i="18"/>
  <c r="G32" i="18"/>
  <c r="F32" i="18"/>
  <c r="E32" i="18"/>
  <c r="C32" i="18"/>
  <c r="B32" i="18"/>
  <c r="U31" i="18"/>
  <c r="T31" i="18"/>
  <c r="S31" i="18"/>
  <c r="R31" i="18"/>
  <c r="Q31" i="18"/>
  <c r="P31" i="18"/>
  <c r="E31" i="18"/>
  <c r="S30" i="18"/>
  <c r="R30" i="18"/>
  <c r="Q30" i="18"/>
  <c r="P30" i="18"/>
  <c r="E30" i="18"/>
  <c r="S29" i="18"/>
  <c r="R29" i="18"/>
  <c r="Q29" i="18"/>
  <c r="P29" i="18"/>
  <c r="E29" i="18"/>
  <c r="U29" i="18" s="1"/>
  <c r="U28" i="18"/>
  <c r="S28" i="18"/>
  <c r="R28" i="18"/>
  <c r="Q28" i="18"/>
  <c r="P28" i="18"/>
  <c r="E28" i="18"/>
  <c r="T28" i="18" s="1"/>
  <c r="R26" i="18"/>
  <c r="O26" i="18"/>
  <c r="N26" i="18"/>
  <c r="M26" i="18"/>
  <c r="S26" i="18" s="1"/>
  <c r="L26" i="18"/>
  <c r="K26" i="18"/>
  <c r="J26" i="18"/>
  <c r="I26" i="18"/>
  <c r="H26" i="18"/>
  <c r="G26" i="18"/>
  <c r="F26" i="18"/>
  <c r="C26" i="18"/>
  <c r="B26" i="18"/>
  <c r="S25" i="18"/>
  <c r="R25" i="18"/>
  <c r="Q25" i="18"/>
  <c r="P25" i="18"/>
  <c r="E25" i="18"/>
  <c r="T25" i="18" s="1"/>
  <c r="U24" i="18"/>
  <c r="S24" i="18"/>
  <c r="R24" i="18"/>
  <c r="Q24" i="18"/>
  <c r="P24" i="18"/>
  <c r="E24" i="18"/>
  <c r="T24" i="18" s="1"/>
  <c r="U23" i="18"/>
  <c r="T23" i="18"/>
  <c r="S23" i="18"/>
  <c r="R23" i="18"/>
  <c r="Q23" i="18"/>
  <c r="P23" i="18"/>
  <c r="E23" i="18"/>
  <c r="S22" i="18"/>
  <c r="R22" i="18"/>
  <c r="Q22" i="18"/>
  <c r="P22" i="18"/>
  <c r="E22" i="18"/>
  <c r="U22" i="18" s="1"/>
  <c r="T21" i="18"/>
  <c r="S21" i="18"/>
  <c r="R21" i="18"/>
  <c r="Q21" i="18"/>
  <c r="P21" i="18"/>
  <c r="E21" i="18"/>
  <c r="U21" i="18" s="1"/>
  <c r="U20" i="18"/>
  <c r="T20" i="18"/>
  <c r="S20" i="18"/>
  <c r="R20" i="18"/>
  <c r="Q20" i="18"/>
  <c r="P20" i="18"/>
  <c r="E20" i="18"/>
  <c r="S19" i="18"/>
  <c r="R19" i="18"/>
  <c r="Q19" i="18"/>
  <c r="P19" i="18"/>
  <c r="E19" i="18"/>
  <c r="O17" i="18"/>
  <c r="N17" i="18"/>
  <c r="M17" i="18"/>
  <c r="S17" i="18" s="1"/>
  <c r="L17" i="18"/>
  <c r="R17" i="18" s="1"/>
  <c r="K17" i="18"/>
  <c r="J17" i="18"/>
  <c r="I17" i="18"/>
  <c r="Q17" i="18" s="1"/>
  <c r="H17" i="18"/>
  <c r="G17" i="18"/>
  <c r="F17" i="18"/>
  <c r="C17" i="18"/>
  <c r="E17" i="18" s="1"/>
  <c r="B17" i="18"/>
  <c r="S16" i="18"/>
  <c r="R16" i="18"/>
  <c r="Q16" i="18"/>
  <c r="P16" i="18"/>
  <c r="E16" i="18"/>
  <c r="S15" i="18"/>
  <c r="R15" i="18"/>
  <c r="Q15" i="18"/>
  <c r="P15" i="18"/>
  <c r="E15" i="18"/>
  <c r="U15" i="18" s="1"/>
  <c r="U14" i="18"/>
  <c r="S14" i="18"/>
  <c r="R14" i="18"/>
  <c r="Q14" i="18"/>
  <c r="P14" i="18"/>
  <c r="E14" i="18"/>
  <c r="T14" i="18" s="1"/>
  <c r="U13" i="18"/>
  <c r="T13" i="18"/>
  <c r="S13" i="18"/>
  <c r="R13" i="18"/>
  <c r="Q13" i="18"/>
  <c r="P13" i="18"/>
  <c r="E13" i="18"/>
  <c r="U12" i="18"/>
  <c r="T12" i="18"/>
  <c r="S12" i="18"/>
  <c r="R12" i="18"/>
  <c r="Q12" i="18"/>
  <c r="P12" i="18"/>
  <c r="E12" i="18"/>
  <c r="S11" i="18"/>
  <c r="R11" i="18"/>
  <c r="Q11" i="18"/>
  <c r="P11" i="18"/>
  <c r="E11" i="18"/>
  <c r="U11" i="18" s="1"/>
  <c r="T10" i="18"/>
  <c r="S10" i="18"/>
  <c r="R10" i="18"/>
  <c r="Q10" i="18"/>
  <c r="P10" i="18"/>
  <c r="E10" i="18"/>
  <c r="U10" i="18" s="1"/>
  <c r="U9" i="18"/>
  <c r="T9" i="18"/>
  <c r="S9" i="18"/>
  <c r="R9" i="18"/>
  <c r="Q9" i="18"/>
  <c r="P9" i="18"/>
  <c r="E9" i="18"/>
  <c r="S96" i="17"/>
  <c r="R96" i="17"/>
  <c r="Q96" i="17"/>
  <c r="P96" i="17"/>
  <c r="E96" i="17"/>
  <c r="S95" i="17"/>
  <c r="R95" i="17"/>
  <c r="Q95" i="17"/>
  <c r="P95" i="17"/>
  <c r="E95" i="17"/>
  <c r="U95" i="17" s="1"/>
  <c r="U94" i="17"/>
  <c r="S94" i="17"/>
  <c r="R94" i="17"/>
  <c r="Q94" i="17"/>
  <c r="P94" i="17"/>
  <c r="E94" i="17"/>
  <c r="T94" i="17" s="1"/>
  <c r="U93" i="17"/>
  <c r="T93" i="17"/>
  <c r="S93" i="17"/>
  <c r="R93" i="17"/>
  <c r="Q93" i="17"/>
  <c r="P93" i="17"/>
  <c r="E93" i="17"/>
  <c r="U92" i="17"/>
  <c r="T92" i="17"/>
  <c r="S92" i="17"/>
  <c r="R92" i="17"/>
  <c r="Q92" i="17"/>
  <c r="P92" i="17"/>
  <c r="E92" i="17"/>
  <c r="S91" i="17"/>
  <c r="R91" i="17"/>
  <c r="Q91" i="17"/>
  <c r="P91" i="17"/>
  <c r="E91" i="17"/>
  <c r="U91" i="17" s="1"/>
  <c r="T90" i="17"/>
  <c r="S90" i="17"/>
  <c r="R90" i="17"/>
  <c r="Q90" i="17"/>
  <c r="P90" i="17"/>
  <c r="E90" i="17"/>
  <c r="U90" i="17" s="1"/>
  <c r="U89" i="17"/>
  <c r="T89" i="17"/>
  <c r="S89" i="17"/>
  <c r="R89" i="17"/>
  <c r="Q89" i="17"/>
  <c r="P89" i="17"/>
  <c r="E89" i="17"/>
  <c r="S88" i="17"/>
  <c r="R88" i="17"/>
  <c r="Q88" i="17"/>
  <c r="P88" i="17"/>
  <c r="E88" i="17"/>
  <c r="O75" i="17"/>
  <c r="N75" i="17"/>
  <c r="M75" i="17"/>
  <c r="S75" i="17" s="1"/>
  <c r="L75" i="17"/>
  <c r="R75" i="17" s="1"/>
  <c r="K75" i="17"/>
  <c r="J75" i="17"/>
  <c r="I75" i="17"/>
  <c r="H75" i="17"/>
  <c r="G75" i="17"/>
  <c r="F75" i="17"/>
  <c r="C75" i="17"/>
  <c r="B75" i="17"/>
  <c r="O74" i="17"/>
  <c r="N74" i="17"/>
  <c r="R74" i="17" s="1"/>
  <c r="M74" i="17"/>
  <c r="S74" i="17" s="1"/>
  <c r="L74" i="17"/>
  <c r="K74" i="17"/>
  <c r="J74" i="17"/>
  <c r="I74" i="17"/>
  <c r="Q74" i="17" s="1"/>
  <c r="H74" i="17"/>
  <c r="P74" i="17" s="1"/>
  <c r="G74" i="17"/>
  <c r="F74" i="17"/>
  <c r="E74" i="17"/>
  <c r="C74" i="17"/>
  <c r="B74" i="17"/>
  <c r="S73" i="17"/>
  <c r="O73" i="17"/>
  <c r="N73" i="17"/>
  <c r="M73" i="17"/>
  <c r="L73" i="17"/>
  <c r="K73" i="17"/>
  <c r="J73" i="17"/>
  <c r="I73" i="17"/>
  <c r="Q73" i="17" s="1"/>
  <c r="H73" i="17"/>
  <c r="G73" i="17"/>
  <c r="F73" i="17"/>
  <c r="C73" i="17"/>
  <c r="B73" i="17"/>
  <c r="E73" i="17" s="1"/>
  <c r="T72" i="17"/>
  <c r="S72" i="17"/>
  <c r="R72" i="17"/>
  <c r="Q72" i="17"/>
  <c r="P72" i="17"/>
  <c r="E72" i="17"/>
  <c r="U72" i="17" s="1"/>
  <c r="S71" i="17"/>
  <c r="R71" i="17"/>
  <c r="Q71" i="17"/>
  <c r="U71" i="17" s="1"/>
  <c r="P71" i="17"/>
  <c r="T71" i="17" s="1"/>
  <c r="E71" i="17"/>
  <c r="O69" i="17"/>
  <c r="N69" i="17"/>
  <c r="M69" i="17"/>
  <c r="S69" i="17" s="1"/>
  <c r="L69" i="17"/>
  <c r="K69" i="17"/>
  <c r="J69" i="17"/>
  <c r="I69" i="17"/>
  <c r="H69" i="17"/>
  <c r="G69" i="17"/>
  <c r="F69" i="17"/>
  <c r="C69" i="17"/>
  <c r="B69" i="17"/>
  <c r="O68" i="17"/>
  <c r="N68" i="17"/>
  <c r="M68" i="17"/>
  <c r="S68" i="17" s="1"/>
  <c r="L68" i="17"/>
  <c r="R68" i="17" s="1"/>
  <c r="K68" i="17"/>
  <c r="J68" i="17"/>
  <c r="I68" i="17"/>
  <c r="Q68" i="17" s="1"/>
  <c r="H68" i="17"/>
  <c r="G68" i="17"/>
  <c r="F68" i="17"/>
  <c r="C68" i="17"/>
  <c r="B68" i="17"/>
  <c r="T67" i="17"/>
  <c r="S67" i="17"/>
  <c r="R67" i="17"/>
  <c r="Q67" i="17"/>
  <c r="P67" i="17"/>
  <c r="E67" i="17"/>
  <c r="U67" i="17" s="1"/>
  <c r="U66" i="17"/>
  <c r="T66" i="17"/>
  <c r="S66" i="17"/>
  <c r="R66" i="17"/>
  <c r="Q66" i="17"/>
  <c r="P66" i="17"/>
  <c r="E66" i="17"/>
  <c r="S65" i="17"/>
  <c r="R65" i="17"/>
  <c r="Q65" i="17"/>
  <c r="P65" i="17"/>
  <c r="E65" i="17"/>
  <c r="S64" i="17"/>
  <c r="R64" i="17"/>
  <c r="Q64" i="17"/>
  <c r="P64" i="17"/>
  <c r="E64" i="17"/>
  <c r="U64" i="17" s="1"/>
  <c r="U63" i="17"/>
  <c r="S63" i="17"/>
  <c r="R63" i="17"/>
  <c r="Q63" i="17"/>
  <c r="P63" i="17"/>
  <c r="E63" i="17"/>
  <c r="O61" i="17"/>
  <c r="N61" i="17"/>
  <c r="M61" i="17"/>
  <c r="S61" i="17" s="1"/>
  <c r="L61" i="17"/>
  <c r="R61" i="17" s="1"/>
  <c r="K61" i="17"/>
  <c r="J61" i="17"/>
  <c r="I61" i="17"/>
  <c r="H61" i="17"/>
  <c r="C61" i="17"/>
  <c r="B61" i="17"/>
  <c r="S60" i="17"/>
  <c r="R60" i="17"/>
  <c r="Q60" i="17"/>
  <c r="P60" i="17"/>
  <c r="E60" i="17"/>
  <c r="U60" i="17" s="1"/>
  <c r="S59" i="17"/>
  <c r="R59" i="17"/>
  <c r="Q59" i="17"/>
  <c r="P59" i="17"/>
  <c r="E59" i="17"/>
  <c r="U59" i="17" s="1"/>
  <c r="T58" i="17"/>
  <c r="S58" i="17"/>
  <c r="R58" i="17"/>
  <c r="Q58" i="17"/>
  <c r="P58" i="17"/>
  <c r="E58" i="17"/>
  <c r="U58" i="17" s="1"/>
  <c r="T57" i="17"/>
  <c r="S57" i="17"/>
  <c r="R57" i="17"/>
  <c r="Q57" i="17"/>
  <c r="P57" i="17"/>
  <c r="E57" i="17"/>
  <c r="U57" i="17" s="1"/>
  <c r="R55" i="17"/>
  <c r="O55" i="17"/>
  <c r="N55" i="17"/>
  <c r="M55" i="17"/>
  <c r="S55" i="17" s="1"/>
  <c r="L55" i="17"/>
  <c r="K55" i="17"/>
  <c r="J55" i="17"/>
  <c r="I55" i="17"/>
  <c r="H55" i="17"/>
  <c r="G55" i="17"/>
  <c r="F55" i="17"/>
  <c r="E55" i="17"/>
  <c r="C55" i="17"/>
  <c r="B55" i="17"/>
  <c r="U54" i="17"/>
  <c r="T54" i="17"/>
  <c r="S54" i="17"/>
  <c r="R54" i="17"/>
  <c r="Q54" i="17"/>
  <c r="P54" i="17"/>
  <c r="E54" i="17"/>
  <c r="S53" i="17"/>
  <c r="R53" i="17"/>
  <c r="Q53" i="17"/>
  <c r="P53" i="17"/>
  <c r="E53" i="17"/>
  <c r="S52" i="17"/>
  <c r="R52" i="17"/>
  <c r="Q52" i="17"/>
  <c r="P52" i="17"/>
  <c r="E52" i="17"/>
  <c r="U52" i="17" s="1"/>
  <c r="U51" i="17"/>
  <c r="S51" i="17"/>
  <c r="R51" i="17"/>
  <c r="Q51" i="17"/>
  <c r="P51" i="17"/>
  <c r="E51" i="17"/>
  <c r="T51" i="17" s="1"/>
  <c r="S50" i="17"/>
  <c r="R50" i="17"/>
  <c r="Q50" i="17"/>
  <c r="P50" i="17"/>
  <c r="E50" i="17"/>
  <c r="U50" i="17" s="1"/>
  <c r="S49" i="17"/>
  <c r="R49" i="17"/>
  <c r="Q49" i="17"/>
  <c r="P49" i="17"/>
  <c r="E49" i="17"/>
  <c r="U49" i="17" s="1"/>
  <c r="S48" i="17"/>
  <c r="R48" i="17"/>
  <c r="Q48" i="17"/>
  <c r="P48" i="17"/>
  <c r="E48" i="17"/>
  <c r="U48" i="17" s="1"/>
  <c r="S47" i="17"/>
  <c r="R47" i="17"/>
  <c r="Q47" i="17"/>
  <c r="P47" i="17"/>
  <c r="E47" i="17"/>
  <c r="U47" i="17" s="1"/>
  <c r="U46" i="17"/>
  <c r="T46" i="17"/>
  <c r="S46" i="17"/>
  <c r="R46" i="17"/>
  <c r="Q46" i="17"/>
  <c r="P46" i="17"/>
  <c r="E46" i="17"/>
  <c r="S45" i="17"/>
  <c r="R45" i="17"/>
  <c r="Q45" i="17"/>
  <c r="P45" i="17"/>
  <c r="E45" i="17"/>
  <c r="S44" i="17"/>
  <c r="R44" i="17"/>
  <c r="Q44" i="17"/>
  <c r="P44" i="17"/>
  <c r="E44" i="17"/>
  <c r="U44" i="17" s="1"/>
  <c r="S42" i="17"/>
  <c r="O42" i="17"/>
  <c r="N42" i="17"/>
  <c r="M42" i="17"/>
  <c r="L42" i="17"/>
  <c r="R42" i="17" s="1"/>
  <c r="K42" i="17"/>
  <c r="J42" i="17"/>
  <c r="I42" i="17"/>
  <c r="H42" i="17"/>
  <c r="G42" i="17"/>
  <c r="F42" i="17"/>
  <c r="C42" i="17"/>
  <c r="B42" i="17"/>
  <c r="E42" i="17" s="1"/>
  <c r="S41" i="17"/>
  <c r="R41" i="17"/>
  <c r="Q41" i="17"/>
  <c r="P41" i="17"/>
  <c r="E41" i="17"/>
  <c r="U41" i="17" s="1"/>
  <c r="U40" i="17"/>
  <c r="S40" i="17"/>
  <c r="R40" i="17"/>
  <c r="Q40" i="17"/>
  <c r="P40" i="17"/>
  <c r="E40" i="17"/>
  <c r="T40" i="17" s="1"/>
  <c r="S39" i="17"/>
  <c r="R39" i="17"/>
  <c r="Q39" i="17"/>
  <c r="P39" i="17"/>
  <c r="E39" i="17"/>
  <c r="U39" i="17" s="1"/>
  <c r="U38" i="17"/>
  <c r="T38" i="17"/>
  <c r="S38" i="17"/>
  <c r="R38" i="17"/>
  <c r="Q38" i="17"/>
  <c r="P38" i="17"/>
  <c r="E38" i="17"/>
  <c r="S37" i="17"/>
  <c r="R37" i="17"/>
  <c r="Q37" i="17"/>
  <c r="P37" i="17"/>
  <c r="E37" i="17"/>
  <c r="U37" i="17" s="1"/>
  <c r="O35" i="17"/>
  <c r="N35" i="17"/>
  <c r="M35" i="17"/>
  <c r="S35" i="17" s="1"/>
  <c r="L35" i="17"/>
  <c r="R35" i="17" s="1"/>
  <c r="K35" i="17"/>
  <c r="J35" i="17"/>
  <c r="I35" i="17"/>
  <c r="Q35" i="17" s="1"/>
  <c r="H35" i="17"/>
  <c r="P35" i="17" s="1"/>
  <c r="G35" i="17"/>
  <c r="F35" i="17"/>
  <c r="C35" i="17"/>
  <c r="E35" i="17" s="1"/>
  <c r="B35" i="17"/>
  <c r="S34" i="17"/>
  <c r="R34" i="17"/>
  <c r="Q34" i="17"/>
  <c r="P34" i="17"/>
  <c r="E34" i="17"/>
  <c r="U34" i="17" s="1"/>
  <c r="O32" i="17"/>
  <c r="N32" i="17"/>
  <c r="M32" i="17"/>
  <c r="S32" i="17" s="1"/>
  <c r="L32" i="17"/>
  <c r="R32" i="17" s="1"/>
  <c r="K32" i="17"/>
  <c r="J32" i="17"/>
  <c r="I32" i="17"/>
  <c r="H32" i="17"/>
  <c r="G32" i="17"/>
  <c r="F32" i="17"/>
  <c r="C32" i="17"/>
  <c r="E32" i="17" s="1"/>
  <c r="B32" i="17"/>
  <c r="S31" i="17"/>
  <c r="R31" i="17"/>
  <c r="Q31" i="17"/>
  <c r="P31" i="17"/>
  <c r="E31" i="17"/>
  <c r="U31" i="17" s="1"/>
  <c r="T30" i="17"/>
  <c r="S30" i="17"/>
  <c r="R30" i="17"/>
  <c r="Q30" i="17"/>
  <c r="P30" i="17"/>
  <c r="E30" i="17"/>
  <c r="U30" i="17" s="1"/>
  <c r="U29" i="17"/>
  <c r="T29" i="17"/>
  <c r="S29" i="17"/>
  <c r="R29" i="17"/>
  <c r="Q29" i="17"/>
  <c r="P29" i="17"/>
  <c r="E29" i="17"/>
  <c r="S28" i="17"/>
  <c r="R28" i="17"/>
  <c r="Q28" i="17"/>
  <c r="P28" i="17"/>
  <c r="E28" i="17"/>
  <c r="O26" i="17"/>
  <c r="N26" i="17"/>
  <c r="M26" i="17"/>
  <c r="S26" i="17" s="1"/>
  <c r="L26" i="17"/>
  <c r="R26" i="17" s="1"/>
  <c r="K26" i="17"/>
  <c r="J26" i="17"/>
  <c r="I26" i="17"/>
  <c r="Q26" i="17" s="1"/>
  <c r="H26" i="17"/>
  <c r="P26" i="17" s="1"/>
  <c r="G26" i="17"/>
  <c r="F26" i="17"/>
  <c r="C26" i="17"/>
  <c r="B26" i="17"/>
  <c r="E26" i="17" s="1"/>
  <c r="S25" i="17"/>
  <c r="R25" i="17"/>
  <c r="Q25" i="17"/>
  <c r="P25" i="17"/>
  <c r="E25" i="17"/>
  <c r="S24" i="17"/>
  <c r="R24" i="17"/>
  <c r="Q24" i="17"/>
  <c r="P24" i="17"/>
  <c r="E24" i="17"/>
  <c r="U23" i="17"/>
  <c r="S23" i="17"/>
  <c r="R23" i="17"/>
  <c r="Q23" i="17"/>
  <c r="P23" i="17"/>
  <c r="E23" i="17"/>
  <c r="T23" i="17" s="1"/>
  <c r="U22" i="17"/>
  <c r="T22" i="17"/>
  <c r="S22" i="17"/>
  <c r="R22" i="17"/>
  <c r="Q22" i="17"/>
  <c r="P22" i="17"/>
  <c r="E22" i="17"/>
  <c r="U21" i="17"/>
  <c r="T21" i="17"/>
  <c r="S21" i="17"/>
  <c r="R21" i="17"/>
  <c r="Q21" i="17"/>
  <c r="P21" i="17"/>
  <c r="E21" i="17"/>
  <c r="S20" i="17"/>
  <c r="R20" i="17"/>
  <c r="Q20" i="17"/>
  <c r="P20" i="17"/>
  <c r="E20" i="17"/>
  <c r="U20" i="17" s="1"/>
  <c r="T19" i="17"/>
  <c r="S19" i="17"/>
  <c r="R19" i="17"/>
  <c r="Q19" i="17"/>
  <c r="P19" i="17"/>
  <c r="E19" i="17"/>
  <c r="U19" i="17" s="1"/>
  <c r="S17" i="17"/>
  <c r="O17" i="17"/>
  <c r="N17" i="17"/>
  <c r="M17" i="17"/>
  <c r="L17" i="17"/>
  <c r="K17" i="17"/>
  <c r="J17" i="17"/>
  <c r="I17" i="17"/>
  <c r="H17" i="17"/>
  <c r="P17" i="17" s="1"/>
  <c r="G17" i="17"/>
  <c r="F17" i="17"/>
  <c r="C17" i="17"/>
  <c r="B17" i="17"/>
  <c r="E17" i="17" s="1"/>
  <c r="T16" i="17"/>
  <c r="S16" i="17"/>
  <c r="R16" i="17"/>
  <c r="Q16" i="17"/>
  <c r="P16" i="17"/>
  <c r="E16" i="17"/>
  <c r="U16" i="17" s="1"/>
  <c r="U15" i="17"/>
  <c r="T15" i="17"/>
  <c r="S15" i="17"/>
  <c r="R15" i="17"/>
  <c r="Q15" i="17"/>
  <c r="P15" i="17"/>
  <c r="E15" i="17"/>
  <c r="S14" i="17"/>
  <c r="R14" i="17"/>
  <c r="Q14" i="17"/>
  <c r="P14" i="17"/>
  <c r="E14" i="17"/>
  <c r="S13" i="17"/>
  <c r="R13" i="17"/>
  <c r="Q13" i="17"/>
  <c r="P13" i="17"/>
  <c r="E13" i="17"/>
  <c r="U12" i="17"/>
  <c r="S12" i="17"/>
  <c r="R12" i="17"/>
  <c r="Q12" i="17"/>
  <c r="P12" i="17"/>
  <c r="E12" i="17"/>
  <c r="T12" i="17" s="1"/>
  <c r="U11" i="17"/>
  <c r="T11" i="17"/>
  <c r="S11" i="17"/>
  <c r="R11" i="17"/>
  <c r="Q11" i="17"/>
  <c r="P11" i="17"/>
  <c r="E11" i="17"/>
  <c r="U10" i="17"/>
  <c r="T10" i="17"/>
  <c r="S10" i="17"/>
  <c r="R10" i="17"/>
  <c r="Q10" i="17"/>
  <c r="P10" i="17"/>
  <c r="E10" i="17"/>
  <c r="S9" i="17"/>
  <c r="R9" i="17"/>
  <c r="Q9" i="17"/>
  <c r="P9" i="17"/>
  <c r="E9" i="17"/>
  <c r="U9" i="17" s="1"/>
  <c r="T96" i="16"/>
  <c r="S96" i="16"/>
  <c r="R96" i="16"/>
  <c r="Q96" i="16"/>
  <c r="P96" i="16"/>
  <c r="E96" i="16"/>
  <c r="U96" i="16" s="1"/>
  <c r="U95" i="16"/>
  <c r="T95" i="16"/>
  <c r="S95" i="16"/>
  <c r="R95" i="16"/>
  <c r="Q95" i="16"/>
  <c r="P95" i="16"/>
  <c r="E95" i="16"/>
  <c r="S94" i="16"/>
  <c r="R94" i="16"/>
  <c r="Q94" i="16"/>
  <c r="P94" i="16"/>
  <c r="E94" i="16"/>
  <c r="S93" i="16"/>
  <c r="R93" i="16"/>
  <c r="Q93" i="16"/>
  <c r="P93" i="16"/>
  <c r="E93" i="16"/>
  <c r="U92" i="16"/>
  <c r="S92" i="16"/>
  <c r="R92" i="16"/>
  <c r="Q92" i="16"/>
  <c r="P92" i="16"/>
  <c r="E92" i="16"/>
  <c r="T92" i="16" s="1"/>
  <c r="U91" i="16"/>
  <c r="T91" i="16"/>
  <c r="S91" i="16"/>
  <c r="R91" i="16"/>
  <c r="Q91" i="16"/>
  <c r="P91" i="16"/>
  <c r="E91" i="16"/>
  <c r="U90" i="16"/>
  <c r="T90" i="16"/>
  <c r="S90" i="16"/>
  <c r="R90" i="16"/>
  <c r="Q90" i="16"/>
  <c r="P90" i="16"/>
  <c r="E90" i="16"/>
  <c r="S89" i="16"/>
  <c r="R89" i="16"/>
  <c r="Q89" i="16"/>
  <c r="P89" i="16"/>
  <c r="E89" i="16"/>
  <c r="U89" i="16" s="1"/>
  <c r="T88" i="16"/>
  <c r="S88" i="16"/>
  <c r="R88" i="16"/>
  <c r="Q88" i="16"/>
  <c r="P88" i="16"/>
  <c r="E88" i="16"/>
  <c r="U88" i="16" s="1"/>
  <c r="O75" i="16"/>
  <c r="N75" i="16"/>
  <c r="M75" i="16"/>
  <c r="L75" i="16"/>
  <c r="K75" i="16"/>
  <c r="J75" i="16"/>
  <c r="I75" i="16"/>
  <c r="H75" i="16"/>
  <c r="G75" i="16"/>
  <c r="F75" i="16"/>
  <c r="C75" i="16"/>
  <c r="B75" i="16"/>
  <c r="O74" i="16"/>
  <c r="N74" i="16"/>
  <c r="M74" i="16"/>
  <c r="L74" i="16"/>
  <c r="R74" i="16" s="1"/>
  <c r="K74" i="16"/>
  <c r="J74" i="16"/>
  <c r="I74" i="16"/>
  <c r="H74" i="16"/>
  <c r="P74" i="16" s="1"/>
  <c r="G74" i="16"/>
  <c r="F74" i="16"/>
  <c r="C74" i="16"/>
  <c r="E74" i="16" s="1"/>
  <c r="B74" i="16"/>
  <c r="R73" i="16"/>
  <c r="O73" i="16"/>
  <c r="N73" i="16"/>
  <c r="M73" i="16"/>
  <c r="S73" i="16" s="1"/>
  <c r="L73" i="16"/>
  <c r="K73" i="16"/>
  <c r="J73" i="16"/>
  <c r="I73" i="16"/>
  <c r="Q73" i="16" s="1"/>
  <c r="H73" i="16"/>
  <c r="P73" i="16" s="1"/>
  <c r="G73" i="16"/>
  <c r="F73" i="16"/>
  <c r="E73" i="16"/>
  <c r="C73" i="16"/>
  <c r="B73" i="16"/>
  <c r="U72" i="16"/>
  <c r="T72" i="16"/>
  <c r="S72" i="16"/>
  <c r="R72" i="16"/>
  <c r="Q72" i="16"/>
  <c r="P72" i="16"/>
  <c r="E72" i="16"/>
  <c r="S71" i="16"/>
  <c r="R71" i="16"/>
  <c r="Q71" i="16"/>
  <c r="P71" i="16"/>
  <c r="E71" i="16"/>
  <c r="U71" i="16" s="1"/>
  <c r="O69" i="16"/>
  <c r="N69" i="16"/>
  <c r="M69" i="16"/>
  <c r="L69" i="16"/>
  <c r="K69" i="16"/>
  <c r="J69" i="16"/>
  <c r="I69" i="16"/>
  <c r="H69" i="16"/>
  <c r="G69" i="16"/>
  <c r="F69" i="16"/>
  <c r="C69" i="16"/>
  <c r="E69" i="16" s="1"/>
  <c r="B69" i="16"/>
  <c r="O68" i="16"/>
  <c r="N68" i="16"/>
  <c r="M68" i="16"/>
  <c r="S68" i="16" s="1"/>
  <c r="L68" i="16"/>
  <c r="R68" i="16" s="1"/>
  <c r="K68" i="16"/>
  <c r="J68" i="16"/>
  <c r="I68" i="16"/>
  <c r="H68" i="16"/>
  <c r="G68" i="16"/>
  <c r="F68" i="16"/>
  <c r="C68" i="16"/>
  <c r="B68" i="16"/>
  <c r="E68" i="16" s="1"/>
  <c r="U67" i="16"/>
  <c r="T67" i="16"/>
  <c r="S67" i="16"/>
  <c r="R67" i="16"/>
  <c r="Q67" i="16"/>
  <c r="P67" i="16"/>
  <c r="E67" i="16"/>
  <c r="S66" i="16"/>
  <c r="R66" i="16"/>
  <c r="Q66" i="16"/>
  <c r="P66" i="16"/>
  <c r="E66" i="16"/>
  <c r="T65" i="16"/>
  <c r="S65" i="16"/>
  <c r="R65" i="16"/>
  <c r="Q65" i="16"/>
  <c r="P65" i="16"/>
  <c r="E65" i="16"/>
  <c r="U65" i="16" s="1"/>
  <c r="S64" i="16"/>
  <c r="R64" i="16"/>
  <c r="Q64" i="16"/>
  <c r="P64" i="16"/>
  <c r="E64" i="16"/>
  <c r="U64" i="16" s="1"/>
  <c r="S63" i="16"/>
  <c r="R63" i="16"/>
  <c r="Q63" i="16"/>
  <c r="P63" i="16"/>
  <c r="E63" i="16"/>
  <c r="T63" i="16" s="1"/>
  <c r="O61" i="16"/>
  <c r="N61" i="16"/>
  <c r="M61" i="16"/>
  <c r="S61" i="16" s="1"/>
  <c r="L61" i="16"/>
  <c r="R61" i="16" s="1"/>
  <c r="K61" i="16"/>
  <c r="J61" i="16"/>
  <c r="I61" i="16"/>
  <c r="H61" i="16"/>
  <c r="C61" i="16"/>
  <c r="B61" i="16"/>
  <c r="E61" i="16" s="1"/>
  <c r="U60" i="16"/>
  <c r="S60" i="16"/>
  <c r="R60" i="16"/>
  <c r="Q60" i="16"/>
  <c r="P60" i="16"/>
  <c r="E60" i="16"/>
  <c r="T60" i="16" s="1"/>
  <c r="U59" i="16"/>
  <c r="T59" i="16"/>
  <c r="S59" i="16"/>
  <c r="R59" i="16"/>
  <c r="Q59" i="16"/>
  <c r="P59" i="16"/>
  <c r="E59" i="16"/>
  <c r="T58" i="16"/>
  <c r="S58" i="16"/>
  <c r="R58" i="16"/>
  <c r="Q58" i="16"/>
  <c r="P58" i="16"/>
  <c r="E58" i="16"/>
  <c r="U58" i="16" s="1"/>
  <c r="S57" i="16"/>
  <c r="R57" i="16"/>
  <c r="Q57" i="16"/>
  <c r="P57" i="16"/>
  <c r="E57" i="16"/>
  <c r="O55" i="16"/>
  <c r="N55" i="16"/>
  <c r="M55" i="16"/>
  <c r="L55" i="16"/>
  <c r="R55" i="16" s="1"/>
  <c r="K55" i="16"/>
  <c r="J55" i="16"/>
  <c r="I55" i="16"/>
  <c r="H55" i="16"/>
  <c r="G55" i="16"/>
  <c r="F55" i="16"/>
  <c r="C55" i="16"/>
  <c r="B55" i="16"/>
  <c r="S54" i="16"/>
  <c r="R54" i="16"/>
  <c r="Q54" i="16"/>
  <c r="P54" i="16"/>
  <c r="E54" i="16"/>
  <c r="T53" i="16"/>
  <c r="S53" i="16"/>
  <c r="R53" i="16"/>
  <c r="Q53" i="16"/>
  <c r="P53" i="16"/>
  <c r="E53" i="16"/>
  <c r="U53" i="16" s="1"/>
  <c r="U52" i="16"/>
  <c r="T52" i="16"/>
  <c r="S52" i="16"/>
  <c r="R52" i="16"/>
  <c r="Q52" i="16"/>
  <c r="P52" i="16"/>
  <c r="E52" i="16"/>
  <c r="T51" i="16"/>
  <c r="S51" i="16"/>
  <c r="R51" i="16"/>
  <c r="Q51" i="16"/>
  <c r="P51" i="16"/>
  <c r="E51" i="16"/>
  <c r="U51" i="16" s="1"/>
  <c r="S50" i="16"/>
  <c r="R50" i="16"/>
  <c r="Q50" i="16"/>
  <c r="P50" i="16"/>
  <c r="E50" i="16"/>
  <c r="S49" i="16"/>
  <c r="R49" i="16"/>
  <c r="Q49" i="16"/>
  <c r="P49" i="16"/>
  <c r="E49" i="16"/>
  <c r="T49" i="16" s="1"/>
  <c r="U48" i="16"/>
  <c r="T48" i="16"/>
  <c r="S48" i="16"/>
  <c r="R48" i="16"/>
  <c r="Q48" i="16"/>
  <c r="P48" i="16"/>
  <c r="E48" i="16"/>
  <c r="U47" i="16"/>
  <c r="T47" i="16"/>
  <c r="S47" i="16"/>
  <c r="R47" i="16"/>
  <c r="Q47" i="16"/>
  <c r="P47" i="16"/>
  <c r="E47" i="16"/>
  <c r="S46" i="16"/>
  <c r="R46" i="16"/>
  <c r="Q46" i="16"/>
  <c r="P46" i="16"/>
  <c r="E46" i="16"/>
  <c r="U46" i="16" s="1"/>
  <c r="T45" i="16"/>
  <c r="S45" i="16"/>
  <c r="R45" i="16"/>
  <c r="Q45" i="16"/>
  <c r="P45" i="16"/>
  <c r="E45" i="16"/>
  <c r="U45" i="16" s="1"/>
  <c r="S44" i="16"/>
  <c r="R44" i="16"/>
  <c r="Q44" i="16"/>
  <c r="P44" i="16"/>
  <c r="E44" i="16"/>
  <c r="T44" i="16" s="1"/>
  <c r="R42" i="16"/>
  <c r="O42" i="16"/>
  <c r="N42" i="16"/>
  <c r="M42" i="16"/>
  <c r="L42" i="16"/>
  <c r="K42" i="16"/>
  <c r="J42" i="16"/>
  <c r="I42" i="16"/>
  <c r="H42" i="16"/>
  <c r="P42" i="16" s="1"/>
  <c r="G42" i="16"/>
  <c r="F42" i="16"/>
  <c r="C42" i="16"/>
  <c r="B42" i="16"/>
  <c r="E42" i="16" s="1"/>
  <c r="U41" i="16"/>
  <c r="T41" i="16"/>
  <c r="S41" i="16"/>
  <c r="R41" i="16"/>
  <c r="Q41" i="16"/>
  <c r="P41" i="16"/>
  <c r="E41" i="16"/>
  <c r="S40" i="16"/>
  <c r="R40" i="16"/>
  <c r="Q40" i="16"/>
  <c r="P40" i="16"/>
  <c r="E40" i="16"/>
  <c r="U40" i="16" s="1"/>
  <c r="S39" i="16"/>
  <c r="R39" i="16"/>
  <c r="Q39" i="16"/>
  <c r="P39" i="16"/>
  <c r="E39" i="16"/>
  <c r="U38" i="16"/>
  <c r="S38" i="16"/>
  <c r="R38" i="16"/>
  <c r="Q38" i="16"/>
  <c r="P38" i="16"/>
  <c r="E38" i="16"/>
  <c r="T38" i="16" s="1"/>
  <c r="U37" i="16"/>
  <c r="T37" i="16"/>
  <c r="S37" i="16"/>
  <c r="R37" i="16"/>
  <c r="Q37" i="16"/>
  <c r="P37" i="16"/>
  <c r="E37" i="16"/>
  <c r="S35" i="16"/>
  <c r="R35" i="16"/>
  <c r="O35" i="16"/>
  <c r="N35" i="16"/>
  <c r="M35" i="16"/>
  <c r="L35" i="16"/>
  <c r="K35" i="16"/>
  <c r="J35" i="16"/>
  <c r="I35" i="16"/>
  <c r="Q35" i="16" s="1"/>
  <c r="H35" i="16"/>
  <c r="P35" i="16" s="1"/>
  <c r="G35" i="16"/>
  <c r="F35" i="16"/>
  <c r="C35" i="16"/>
  <c r="B35" i="16"/>
  <c r="E35" i="16" s="1"/>
  <c r="T34" i="16"/>
  <c r="S34" i="16"/>
  <c r="R34" i="16"/>
  <c r="Q34" i="16"/>
  <c r="U34" i="16" s="1"/>
  <c r="P34" i="16"/>
  <c r="E34" i="16"/>
  <c r="S32" i="16"/>
  <c r="O32" i="16"/>
  <c r="N32" i="16"/>
  <c r="M32" i="16"/>
  <c r="L32" i="16"/>
  <c r="R32" i="16" s="1"/>
  <c r="K32" i="16"/>
  <c r="J32" i="16"/>
  <c r="I32" i="16"/>
  <c r="Q32" i="16" s="1"/>
  <c r="H32" i="16"/>
  <c r="G32" i="16"/>
  <c r="F32" i="16"/>
  <c r="C32" i="16"/>
  <c r="B32" i="16"/>
  <c r="E32" i="16" s="1"/>
  <c r="U31" i="16"/>
  <c r="T31" i="16"/>
  <c r="S31" i="16"/>
  <c r="R31" i="16"/>
  <c r="Q31" i="16"/>
  <c r="P31" i="16"/>
  <c r="E31" i="16"/>
  <c r="U30" i="16"/>
  <c r="T30" i="16"/>
  <c r="S30" i="16"/>
  <c r="R30" i="16"/>
  <c r="Q30" i="16"/>
  <c r="P30" i="16"/>
  <c r="E30" i="16"/>
  <c r="S29" i="16"/>
  <c r="R29" i="16"/>
  <c r="Q29" i="16"/>
  <c r="P29" i="16"/>
  <c r="E29" i="16"/>
  <c r="U29" i="16" s="1"/>
  <c r="S28" i="16"/>
  <c r="R28" i="16"/>
  <c r="Q28" i="16"/>
  <c r="P28" i="16"/>
  <c r="E28" i="16"/>
  <c r="U28" i="16" s="1"/>
  <c r="S26" i="16"/>
  <c r="O26" i="16"/>
  <c r="N26" i="16"/>
  <c r="M26" i="16"/>
  <c r="L26" i="16"/>
  <c r="R26" i="16" s="1"/>
  <c r="K26" i="16"/>
  <c r="J26" i="16"/>
  <c r="I26" i="16"/>
  <c r="H26" i="16"/>
  <c r="P26" i="16" s="1"/>
  <c r="G26" i="16"/>
  <c r="F26" i="16"/>
  <c r="C26" i="16"/>
  <c r="B26" i="16"/>
  <c r="E26" i="16" s="1"/>
  <c r="T25" i="16"/>
  <c r="S25" i="16"/>
  <c r="R25" i="16"/>
  <c r="Q25" i="16"/>
  <c r="P25" i="16"/>
  <c r="E25" i="16"/>
  <c r="U25" i="16" s="1"/>
  <c r="S24" i="16"/>
  <c r="R24" i="16"/>
  <c r="Q24" i="16"/>
  <c r="P24" i="16"/>
  <c r="E24" i="16"/>
  <c r="U24" i="16" s="1"/>
  <c r="T23" i="16"/>
  <c r="S23" i="16"/>
  <c r="R23" i="16"/>
  <c r="Q23" i="16"/>
  <c r="P23" i="16"/>
  <c r="E23" i="16"/>
  <c r="U23" i="16" s="1"/>
  <c r="S22" i="16"/>
  <c r="R22" i="16"/>
  <c r="Q22" i="16"/>
  <c r="P22" i="16"/>
  <c r="E22" i="16"/>
  <c r="S21" i="16"/>
  <c r="R21" i="16"/>
  <c r="Q21" i="16"/>
  <c r="P21" i="16"/>
  <c r="E21" i="16"/>
  <c r="T21" i="16" s="1"/>
  <c r="U20" i="16"/>
  <c r="T20" i="16"/>
  <c r="S20" i="16"/>
  <c r="R20" i="16"/>
  <c r="Q20" i="16"/>
  <c r="P20" i="16"/>
  <c r="E20" i="16"/>
  <c r="U19" i="16"/>
  <c r="T19" i="16"/>
  <c r="S19" i="16"/>
  <c r="R19" i="16"/>
  <c r="Q19" i="16"/>
  <c r="P19" i="16"/>
  <c r="E19" i="16"/>
  <c r="R17" i="16"/>
  <c r="O17" i="16"/>
  <c r="N17" i="16"/>
  <c r="M17" i="16"/>
  <c r="S17" i="16" s="1"/>
  <c r="L17" i="16"/>
  <c r="K17" i="16"/>
  <c r="J17" i="16"/>
  <c r="I17" i="16"/>
  <c r="Q17" i="16" s="1"/>
  <c r="H17" i="16"/>
  <c r="P17" i="16" s="1"/>
  <c r="G17" i="16"/>
  <c r="F17" i="16"/>
  <c r="E17" i="16"/>
  <c r="C17" i="16"/>
  <c r="B17" i="16"/>
  <c r="U16" i="16"/>
  <c r="T16" i="16"/>
  <c r="S16" i="16"/>
  <c r="R16" i="16"/>
  <c r="Q16" i="16"/>
  <c r="P16" i="16"/>
  <c r="E16" i="16"/>
  <c r="S15" i="16"/>
  <c r="R15" i="16"/>
  <c r="Q15" i="16"/>
  <c r="P15" i="16"/>
  <c r="E15" i="16"/>
  <c r="U15" i="16" s="1"/>
  <c r="T14" i="16"/>
  <c r="S14" i="16"/>
  <c r="R14" i="16"/>
  <c r="Q14" i="16"/>
  <c r="P14" i="16"/>
  <c r="E14" i="16"/>
  <c r="U14" i="16" s="1"/>
  <c r="U13" i="16"/>
  <c r="T13" i="16"/>
  <c r="S13" i="16"/>
  <c r="R13" i="16"/>
  <c r="Q13" i="16"/>
  <c r="P13" i="16"/>
  <c r="E13" i="16"/>
  <c r="T12" i="16"/>
  <c r="S12" i="16"/>
  <c r="R12" i="16"/>
  <c r="Q12" i="16"/>
  <c r="P12" i="16"/>
  <c r="E12" i="16"/>
  <c r="U12" i="16" s="1"/>
  <c r="S11" i="16"/>
  <c r="R11" i="16"/>
  <c r="Q11" i="16"/>
  <c r="P11" i="16"/>
  <c r="E11" i="16"/>
  <c r="S10" i="16"/>
  <c r="R10" i="16"/>
  <c r="Q10" i="16"/>
  <c r="P10" i="16"/>
  <c r="E10" i="16"/>
  <c r="U9" i="16"/>
  <c r="T9" i="16"/>
  <c r="S9" i="16"/>
  <c r="R9" i="16"/>
  <c r="Q9" i="16"/>
  <c r="P9" i="16"/>
  <c r="E9" i="16"/>
  <c r="U96" i="15"/>
  <c r="T96" i="15"/>
  <c r="S96" i="15"/>
  <c r="R96" i="15"/>
  <c r="Q96" i="15"/>
  <c r="P96" i="15"/>
  <c r="E96" i="15"/>
  <c r="T95" i="15"/>
  <c r="S95" i="15"/>
  <c r="R95" i="15"/>
  <c r="Q95" i="15"/>
  <c r="P95" i="15"/>
  <c r="E95" i="15"/>
  <c r="U95" i="15" s="1"/>
  <c r="T94" i="15"/>
  <c r="S94" i="15"/>
  <c r="R94" i="15"/>
  <c r="Q94" i="15"/>
  <c r="P94" i="15"/>
  <c r="E94" i="15"/>
  <c r="U94" i="15" s="1"/>
  <c r="U93" i="15"/>
  <c r="T93" i="15"/>
  <c r="S93" i="15"/>
  <c r="R93" i="15"/>
  <c r="Q93" i="15"/>
  <c r="P93" i="15"/>
  <c r="E93" i="15"/>
  <c r="S92" i="15"/>
  <c r="R92" i="15"/>
  <c r="Q92" i="15"/>
  <c r="P92" i="15"/>
  <c r="E92" i="15"/>
  <c r="U92" i="15" s="1"/>
  <c r="S91" i="15"/>
  <c r="R91" i="15"/>
  <c r="Q91" i="15"/>
  <c r="P91" i="15"/>
  <c r="E91" i="15"/>
  <c r="S90" i="15"/>
  <c r="R90" i="15"/>
  <c r="Q90" i="15"/>
  <c r="P90" i="15"/>
  <c r="E90" i="15"/>
  <c r="T90" i="15" s="1"/>
  <c r="U89" i="15"/>
  <c r="T89" i="15"/>
  <c r="S89" i="15"/>
  <c r="R89" i="15"/>
  <c r="Q89" i="15"/>
  <c r="P89" i="15"/>
  <c r="E89" i="15"/>
  <c r="U88" i="15"/>
  <c r="T88" i="15"/>
  <c r="S88" i="15"/>
  <c r="R88" i="15"/>
  <c r="Q88" i="15"/>
  <c r="P88" i="15"/>
  <c r="E88" i="15"/>
  <c r="W75" i="15"/>
  <c r="V75" i="15"/>
  <c r="O75" i="15"/>
  <c r="N75" i="15"/>
  <c r="M75" i="15"/>
  <c r="L75" i="15"/>
  <c r="K75" i="15"/>
  <c r="J75" i="15"/>
  <c r="I75" i="15"/>
  <c r="H75" i="15"/>
  <c r="G75" i="15"/>
  <c r="F75" i="15"/>
  <c r="C75" i="15"/>
  <c r="B75" i="15"/>
  <c r="W74" i="15"/>
  <c r="V74" i="15"/>
  <c r="R74" i="15"/>
  <c r="O74" i="15"/>
  <c r="N74" i="15"/>
  <c r="M74" i="15"/>
  <c r="S74" i="15" s="1"/>
  <c r="L74" i="15"/>
  <c r="K74" i="15"/>
  <c r="J74" i="15"/>
  <c r="I74" i="15"/>
  <c r="H74" i="15"/>
  <c r="G74" i="15"/>
  <c r="F74" i="15"/>
  <c r="E74" i="15"/>
  <c r="C74" i="15"/>
  <c r="B74" i="15"/>
  <c r="W73" i="15"/>
  <c r="V73" i="15"/>
  <c r="R73" i="15"/>
  <c r="O73" i="15"/>
  <c r="N73" i="15"/>
  <c r="M73" i="15"/>
  <c r="S73" i="15" s="1"/>
  <c r="L73" i="15"/>
  <c r="K73" i="15"/>
  <c r="J73" i="15"/>
  <c r="I73" i="15"/>
  <c r="Q73" i="15" s="1"/>
  <c r="H73" i="15"/>
  <c r="P73" i="15" s="1"/>
  <c r="G73" i="15"/>
  <c r="F73" i="15"/>
  <c r="E73" i="15"/>
  <c r="C73" i="15"/>
  <c r="B73" i="15"/>
  <c r="U72" i="15"/>
  <c r="T72" i="15"/>
  <c r="S72" i="15"/>
  <c r="R72" i="15"/>
  <c r="Q72" i="15"/>
  <c r="P72" i="15"/>
  <c r="E72" i="15"/>
  <c r="S71" i="15"/>
  <c r="R71" i="15"/>
  <c r="Q71" i="15"/>
  <c r="P71" i="15"/>
  <c r="E71" i="15"/>
  <c r="W69" i="15"/>
  <c r="V69" i="15"/>
  <c r="O69" i="15"/>
  <c r="N69" i="15"/>
  <c r="M69" i="15"/>
  <c r="L69" i="15"/>
  <c r="K69" i="15"/>
  <c r="J69" i="15"/>
  <c r="I69" i="15"/>
  <c r="H69" i="15"/>
  <c r="G69" i="15"/>
  <c r="F69" i="15"/>
  <c r="C69" i="15"/>
  <c r="B69" i="15"/>
  <c r="S68" i="15"/>
  <c r="O68" i="15"/>
  <c r="N68" i="15"/>
  <c r="M68" i="15"/>
  <c r="L68" i="15"/>
  <c r="R68" i="15" s="1"/>
  <c r="K68" i="15"/>
  <c r="J68" i="15"/>
  <c r="I68" i="15"/>
  <c r="H68" i="15"/>
  <c r="G68" i="15"/>
  <c r="F68" i="15"/>
  <c r="C68" i="15"/>
  <c r="B68" i="15"/>
  <c r="U67" i="15"/>
  <c r="S67" i="15"/>
  <c r="R67" i="15"/>
  <c r="Q67" i="15"/>
  <c r="P67" i="15"/>
  <c r="E67" i="15"/>
  <c r="T67" i="15" s="1"/>
  <c r="U66" i="15"/>
  <c r="T66" i="15"/>
  <c r="S66" i="15"/>
  <c r="R66" i="15"/>
  <c r="Q66" i="15"/>
  <c r="P66" i="15"/>
  <c r="E66" i="15"/>
  <c r="S65" i="15"/>
  <c r="R65" i="15"/>
  <c r="Q65" i="15"/>
  <c r="P65" i="15"/>
  <c r="E65" i="15"/>
  <c r="U65" i="15" s="1"/>
  <c r="S64" i="15"/>
  <c r="R64" i="15"/>
  <c r="Q64" i="15"/>
  <c r="P64" i="15"/>
  <c r="E64" i="15"/>
  <c r="S63" i="15"/>
  <c r="R63" i="15"/>
  <c r="Q63" i="15"/>
  <c r="P63" i="15"/>
  <c r="E63" i="15"/>
  <c r="U63" i="15" s="1"/>
  <c r="O61" i="15"/>
  <c r="N61" i="15"/>
  <c r="M61" i="15"/>
  <c r="S61" i="15" s="1"/>
  <c r="L61" i="15"/>
  <c r="R61" i="15" s="1"/>
  <c r="K61" i="15"/>
  <c r="J61" i="15"/>
  <c r="I61" i="15"/>
  <c r="H61" i="15"/>
  <c r="C61" i="15"/>
  <c r="B61" i="15"/>
  <c r="S60" i="15"/>
  <c r="R60" i="15"/>
  <c r="Q60" i="15"/>
  <c r="P60" i="15"/>
  <c r="E60" i="15"/>
  <c r="U60" i="15" s="1"/>
  <c r="S59" i="15"/>
  <c r="R59" i="15"/>
  <c r="Q59" i="15"/>
  <c r="P59" i="15"/>
  <c r="E59" i="15"/>
  <c r="S58" i="15"/>
  <c r="R58" i="15"/>
  <c r="Q58" i="15"/>
  <c r="P58" i="15"/>
  <c r="E58" i="15"/>
  <c r="T58" i="15" s="1"/>
  <c r="U57" i="15"/>
  <c r="T57" i="15"/>
  <c r="S57" i="15"/>
  <c r="R57" i="15"/>
  <c r="Q57" i="15"/>
  <c r="P57" i="15"/>
  <c r="E57" i="15"/>
  <c r="S55" i="15"/>
  <c r="R55" i="15"/>
  <c r="Q55" i="15"/>
  <c r="O55" i="15"/>
  <c r="N55" i="15"/>
  <c r="M55" i="15"/>
  <c r="L55" i="15"/>
  <c r="K55" i="15"/>
  <c r="J55" i="15"/>
  <c r="I55" i="15"/>
  <c r="H55" i="15"/>
  <c r="G55" i="15"/>
  <c r="F55" i="15"/>
  <c r="C55" i="15"/>
  <c r="B55" i="15"/>
  <c r="U54" i="15"/>
  <c r="T54" i="15"/>
  <c r="S54" i="15"/>
  <c r="R54" i="15"/>
  <c r="Q54" i="15"/>
  <c r="P54" i="15"/>
  <c r="E54" i="15"/>
  <c r="U53" i="15"/>
  <c r="T53" i="15"/>
  <c r="S53" i="15"/>
  <c r="R53" i="15"/>
  <c r="Q53" i="15"/>
  <c r="P53" i="15"/>
  <c r="E53" i="15"/>
  <c r="S52" i="15"/>
  <c r="R52" i="15"/>
  <c r="Q52" i="15"/>
  <c r="P52" i="15"/>
  <c r="E52" i="15"/>
  <c r="U52" i="15" s="1"/>
  <c r="T51" i="15"/>
  <c r="S51" i="15"/>
  <c r="R51" i="15"/>
  <c r="Q51" i="15"/>
  <c r="P51" i="15"/>
  <c r="E51" i="15"/>
  <c r="U51" i="15" s="1"/>
  <c r="T50" i="15"/>
  <c r="S50" i="15"/>
  <c r="R50" i="15"/>
  <c r="Q50" i="15"/>
  <c r="P50" i="15"/>
  <c r="E50" i="15"/>
  <c r="U50" i="15" s="1"/>
  <c r="S49" i="15"/>
  <c r="R49" i="15"/>
  <c r="Q49" i="15"/>
  <c r="P49" i="15"/>
  <c r="E49" i="15"/>
  <c r="U49" i="15" s="1"/>
  <c r="S48" i="15"/>
  <c r="R48" i="15"/>
  <c r="Q48" i="15"/>
  <c r="P48" i="15"/>
  <c r="E48" i="15"/>
  <c r="U47" i="15"/>
  <c r="S47" i="15"/>
  <c r="R47" i="15"/>
  <c r="Q47" i="15"/>
  <c r="P47" i="15"/>
  <c r="E47" i="15"/>
  <c r="T47" i="15" s="1"/>
  <c r="T46" i="15"/>
  <c r="S46" i="15"/>
  <c r="R46" i="15"/>
  <c r="Q46" i="15"/>
  <c r="P46" i="15"/>
  <c r="E46" i="15"/>
  <c r="U46" i="15" s="1"/>
  <c r="U45" i="15"/>
  <c r="T45" i="15"/>
  <c r="S45" i="15"/>
  <c r="R45" i="15"/>
  <c r="Q45" i="15"/>
  <c r="P45" i="15"/>
  <c r="E45" i="15"/>
  <c r="S44" i="15"/>
  <c r="R44" i="15"/>
  <c r="Q44" i="15"/>
  <c r="P44" i="15"/>
  <c r="E44" i="15"/>
  <c r="U44" i="15" s="1"/>
  <c r="W42" i="15"/>
  <c r="V42" i="15"/>
  <c r="O42" i="15"/>
  <c r="N42" i="15"/>
  <c r="M42" i="15"/>
  <c r="S42" i="15" s="1"/>
  <c r="L42" i="15"/>
  <c r="R42" i="15" s="1"/>
  <c r="K42" i="15"/>
  <c r="Q42" i="15" s="1"/>
  <c r="J42" i="15"/>
  <c r="I42" i="15"/>
  <c r="H42" i="15"/>
  <c r="G42" i="15"/>
  <c r="F42" i="15"/>
  <c r="C42" i="15"/>
  <c r="B42" i="15"/>
  <c r="S41" i="15"/>
  <c r="R41" i="15"/>
  <c r="Q41" i="15"/>
  <c r="P41" i="15"/>
  <c r="E41" i="15"/>
  <c r="U41" i="15" s="1"/>
  <c r="U40" i="15"/>
  <c r="T40" i="15"/>
  <c r="S40" i="15"/>
  <c r="R40" i="15"/>
  <c r="Q40" i="15"/>
  <c r="P40" i="15"/>
  <c r="E40" i="15"/>
  <c r="T39" i="15"/>
  <c r="S39" i="15"/>
  <c r="R39" i="15"/>
  <c r="Q39" i="15"/>
  <c r="P39" i="15"/>
  <c r="E39" i="15"/>
  <c r="U39" i="15" s="1"/>
  <c r="T38" i="15"/>
  <c r="S38" i="15"/>
  <c r="R38" i="15"/>
  <c r="Q38" i="15"/>
  <c r="U38" i="15" s="1"/>
  <c r="P38" i="15"/>
  <c r="E38" i="15"/>
  <c r="U37" i="15"/>
  <c r="T37" i="15"/>
  <c r="S37" i="15"/>
  <c r="R37" i="15"/>
  <c r="Q37" i="15"/>
  <c r="P37" i="15"/>
  <c r="E37" i="15"/>
  <c r="O35" i="15"/>
  <c r="N35" i="15"/>
  <c r="R35" i="15" s="1"/>
  <c r="M35" i="15"/>
  <c r="S35" i="15" s="1"/>
  <c r="L35" i="15"/>
  <c r="K35" i="15"/>
  <c r="J35" i="15"/>
  <c r="I35" i="15"/>
  <c r="H35" i="15"/>
  <c r="P35" i="15" s="1"/>
  <c r="G35" i="15"/>
  <c r="F35" i="15"/>
  <c r="E35" i="15"/>
  <c r="C35" i="15"/>
  <c r="B35" i="15"/>
  <c r="S34" i="15"/>
  <c r="R34" i="15"/>
  <c r="Q34" i="15"/>
  <c r="U34" i="15" s="1"/>
  <c r="P34" i="15"/>
  <c r="T34" i="15" s="1"/>
  <c r="E34" i="15"/>
  <c r="O32" i="15"/>
  <c r="N32" i="15"/>
  <c r="M32" i="15"/>
  <c r="S32" i="15" s="1"/>
  <c r="L32" i="15"/>
  <c r="R32" i="15" s="1"/>
  <c r="K32" i="15"/>
  <c r="J32" i="15"/>
  <c r="I32" i="15"/>
  <c r="H32" i="15"/>
  <c r="G32" i="15"/>
  <c r="F32" i="15"/>
  <c r="C32" i="15"/>
  <c r="B32" i="15"/>
  <c r="E32" i="15" s="1"/>
  <c r="U31" i="15"/>
  <c r="T31" i="15"/>
  <c r="S31" i="15"/>
  <c r="R31" i="15"/>
  <c r="Q31" i="15"/>
  <c r="P31" i="15"/>
  <c r="E31" i="15"/>
  <c r="T30" i="15"/>
  <c r="S30" i="15"/>
  <c r="R30" i="15"/>
  <c r="Q30" i="15"/>
  <c r="P30" i="15"/>
  <c r="E30" i="15"/>
  <c r="U30" i="15" s="1"/>
  <c r="S29" i="15"/>
  <c r="R29" i="15"/>
  <c r="Q29" i="15"/>
  <c r="P29" i="15"/>
  <c r="E29" i="15"/>
  <c r="S28" i="15"/>
  <c r="R28" i="15"/>
  <c r="Q28" i="15"/>
  <c r="P28" i="15"/>
  <c r="E28" i="15"/>
  <c r="S26" i="15"/>
  <c r="O26" i="15"/>
  <c r="N26" i="15"/>
  <c r="M26" i="15"/>
  <c r="L26" i="15"/>
  <c r="R26" i="15" s="1"/>
  <c r="K26" i="15"/>
  <c r="J26" i="15"/>
  <c r="I26" i="15"/>
  <c r="H26" i="15"/>
  <c r="G26" i="15"/>
  <c r="F26" i="15"/>
  <c r="C26" i="15"/>
  <c r="B26" i="15"/>
  <c r="E26" i="15" s="1"/>
  <c r="S25" i="15"/>
  <c r="R25" i="15"/>
  <c r="Q25" i="15"/>
  <c r="P25" i="15"/>
  <c r="E25" i="15"/>
  <c r="T25" i="15" s="1"/>
  <c r="S24" i="15"/>
  <c r="R24" i="15"/>
  <c r="Q24" i="15"/>
  <c r="P24" i="15"/>
  <c r="E24" i="15"/>
  <c r="U24" i="15" s="1"/>
  <c r="T23" i="15"/>
  <c r="S23" i="15"/>
  <c r="R23" i="15"/>
  <c r="Q23" i="15"/>
  <c r="P23" i="15"/>
  <c r="E23" i="15"/>
  <c r="U23" i="15" s="1"/>
  <c r="S22" i="15"/>
  <c r="R22" i="15"/>
  <c r="Q22" i="15"/>
  <c r="P22" i="15"/>
  <c r="E22" i="15"/>
  <c r="U22" i="15" s="1"/>
  <c r="S21" i="15"/>
  <c r="R21" i="15"/>
  <c r="Q21" i="15"/>
  <c r="P21" i="15"/>
  <c r="E21" i="15"/>
  <c r="U21" i="15" s="1"/>
  <c r="U20" i="15"/>
  <c r="T20" i="15"/>
  <c r="S20" i="15"/>
  <c r="R20" i="15"/>
  <c r="Q20" i="15"/>
  <c r="P20" i="15"/>
  <c r="E20" i="15"/>
  <c r="U19" i="15"/>
  <c r="T19" i="15"/>
  <c r="S19" i="15"/>
  <c r="R19" i="15"/>
  <c r="Q19" i="15"/>
  <c r="P19" i="15"/>
  <c r="E19" i="15"/>
  <c r="R17" i="15"/>
  <c r="O17" i="15"/>
  <c r="N17" i="15"/>
  <c r="M17" i="15"/>
  <c r="L17" i="15"/>
  <c r="K17" i="15"/>
  <c r="J17" i="15"/>
  <c r="I17" i="15"/>
  <c r="Q17" i="15" s="1"/>
  <c r="H17" i="15"/>
  <c r="G17" i="15"/>
  <c r="F17" i="15"/>
  <c r="C17" i="15"/>
  <c r="E17" i="15" s="1"/>
  <c r="B17" i="15"/>
  <c r="U16" i="15"/>
  <c r="S16" i="15"/>
  <c r="R16" i="15"/>
  <c r="Q16" i="15"/>
  <c r="P16" i="15"/>
  <c r="E16" i="15"/>
  <c r="T16" i="15" s="1"/>
  <c r="T15" i="15"/>
  <c r="S15" i="15"/>
  <c r="R15" i="15"/>
  <c r="Q15" i="15"/>
  <c r="P15" i="15"/>
  <c r="E15" i="15"/>
  <c r="U15" i="15" s="1"/>
  <c r="S14" i="15"/>
  <c r="R14" i="15"/>
  <c r="Q14" i="15"/>
  <c r="P14" i="15"/>
  <c r="E14" i="15"/>
  <c r="T14" i="15" s="1"/>
  <c r="S13" i="15"/>
  <c r="R13" i="15"/>
  <c r="Q13" i="15"/>
  <c r="P13" i="15"/>
  <c r="E13" i="15"/>
  <c r="U13" i="15" s="1"/>
  <c r="S12" i="15"/>
  <c r="R12" i="15"/>
  <c r="Q12" i="15"/>
  <c r="P12" i="15"/>
  <c r="E12" i="15"/>
  <c r="U11" i="15"/>
  <c r="T11" i="15"/>
  <c r="S11" i="15"/>
  <c r="R11" i="15"/>
  <c r="Q11" i="15"/>
  <c r="P11" i="15"/>
  <c r="E11" i="15"/>
  <c r="U10" i="15"/>
  <c r="S10" i="15"/>
  <c r="R10" i="15"/>
  <c r="Q10" i="15"/>
  <c r="P10" i="15"/>
  <c r="E10" i="15"/>
  <c r="T10" i="15" s="1"/>
  <c r="U9" i="15"/>
  <c r="T9" i="15"/>
  <c r="S9" i="15"/>
  <c r="R9" i="15"/>
  <c r="Q9" i="15"/>
  <c r="P9" i="15"/>
  <c r="E9" i="15"/>
  <c r="U96" i="14"/>
  <c r="T96" i="14"/>
  <c r="S96" i="14"/>
  <c r="R96" i="14"/>
  <c r="Q96" i="14"/>
  <c r="P96" i="14"/>
  <c r="E96" i="14"/>
  <c r="S95" i="14"/>
  <c r="R95" i="14"/>
  <c r="Q95" i="14"/>
  <c r="P95" i="14"/>
  <c r="E95" i="14"/>
  <c r="U95" i="14" s="1"/>
  <c r="S94" i="14"/>
  <c r="R94" i="14"/>
  <c r="Q94" i="14"/>
  <c r="P94" i="14"/>
  <c r="E94" i="14"/>
  <c r="U93" i="14"/>
  <c r="T93" i="14"/>
  <c r="S93" i="14"/>
  <c r="R93" i="14"/>
  <c r="Q93" i="14"/>
  <c r="P93" i="14"/>
  <c r="E93" i="14"/>
  <c r="U92" i="14"/>
  <c r="S92" i="14"/>
  <c r="R92" i="14"/>
  <c r="Q92" i="14"/>
  <c r="P92" i="14"/>
  <c r="E92" i="14"/>
  <c r="T92" i="14" s="1"/>
  <c r="U91" i="14"/>
  <c r="T91" i="14"/>
  <c r="S91" i="14"/>
  <c r="R91" i="14"/>
  <c r="Q91" i="14"/>
  <c r="P91" i="14"/>
  <c r="E91" i="14"/>
  <c r="U90" i="14"/>
  <c r="T90" i="14"/>
  <c r="S90" i="14"/>
  <c r="R90" i="14"/>
  <c r="Q90" i="14"/>
  <c r="P90" i="14"/>
  <c r="E90" i="14"/>
  <c r="T89" i="14"/>
  <c r="S89" i="14"/>
  <c r="R89" i="14"/>
  <c r="Q89" i="14"/>
  <c r="P89" i="14"/>
  <c r="E89" i="14"/>
  <c r="U89" i="14" s="1"/>
  <c r="S88" i="14"/>
  <c r="R88" i="14"/>
  <c r="Q88" i="14"/>
  <c r="P88" i="14"/>
  <c r="E88" i="14"/>
  <c r="U88" i="14" s="1"/>
  <c r="O75" i="14"/>
  <c r="N75" i="14"/>
  <c r="M75" i="14"/>
  <c r="L75" i="14"/>
  <c r="K75" i="14"/>
  <c r="J75" i="14"/>
  <c r="I75" i="14"/>
  <c r="H75" i="14"/>
  <c r="G75" i="14"/>
  <c r="F75" i="14"/>
  <c r="C75" i="14"/>
  <c r="B75" i="14"/>
  <c r="O74" i="14"/>
  <c r="N74" i="14"/>
  <c r="M74" i="14"/>
  <c r="S74" i="14" s="1"/>
  <c r="L74" i="14"/>
  <c r="R74" i="14" s="1"/>
  <c r="K74" i="14"/>
  <c r="J74" i="14"/>
  <c r="I74" i="14"/>
  <c r="H74" i="14"/>
  <c r="P74" i="14" s="1"/>
  <c r="G74" i="14"/>
  <c r="F74" i="14"/>
  <c r="E74" i="14"/>
  <c r="C74" i="14"/>
  <c r="B74" i="14"/>
  <c r="R73" i="14"/>
  <c r="O73" i="14"/>
  <c r="N73" i="14"/>
  <c r="M73" i="14"/>
  <c r="S73" i="14" s="1"/>
  <c r="L73" i="14"/>
  <c r="K73" i="14"/>
  <c r="J73" i="14"/>
  <c r="I73" i="14"/>
  <c r="Q73" i="14" s="1"/>
  <c r="H73" i="14"/>
  <c r="P73" i="14" s="1"/>
  <c r="G73" i="14"/>
  <c r="F73" i="14"/>
  <c r="E73" i="14"/>
  <c r="C73" i="14"/>
  <c r="B73" i="14"/>
  <c r="U72" i="14"/>
  <c r="T72" i="14"/>
  <c r="S72" i="14"/>
  <c r="R72" i="14"/>
  <c r="Q72" i="14"/>
  <c r="P72" i="14"/>
  <c r="E72" i="14"/>
  <c r="T71" i="14"/>
  <c r="S71" i="14"/>
  <c r="R71" i="14"/>
  <c r="Q71" i="14"/>
  <c r="P71" i="14"/>
  <c r="E71" i="14"/>
  <c r="U71" i="14" s="1"/>
  <c r="O69" i="14"/>
  <c r="N69" i="14"/>
  <c r="M69" i="14"/>
  <c r="L69" i="14"/>
  <c r="K69" i="14"/>
  <c r="J69" i="14"/>
  <c r="I69" i="14"/>
  <c r="H69" i="14"/>
  <c r="G69" i="14"/>
  <c r="F69" i="14"/>
  <c r="C69" i="14"/>
  <c r="B69" i="14"/>
  <c r="R68" i="14"/>
  <c r="O68" i="14"/>
  <c r="N68" i="14"/>
  <c r="M68" i="14"/>
  <c r="S68" i="14" s="1"/>
  <c r="L68" i="14"/>
  <c r="K68" i="14"/>
  <c r="J68" i="14"/>
  <c r="I68" i="14"/>
  <c r="H68" i="14"/>
  <c r="P68" i="14" s="1"/>
  <c r="G68" i="14"/>
  <c r="F68" i="14"/>
  <c r="C68" i="14"/>
  <c r="B68" i="14"/>
  <c r="E68" i="14" s="1"/>
  <c r="U67" i="14"/>
  <c r="T67" i="14"/>
  <c r="S67" i="14"/>
  <c r="R67" i="14"/>
  <c r="Q67" i="14"/>
  <c r="P67" i="14"/>
  <c r="E67" i="14"/>
  <c r="T66" i="14"/>
  <c r="S66" i="14"/>
  <c r="R66" i="14"/>
  <c r="Q66" i="14"/>
  <c r="P66" i="14"/>
  <c r="E66" i="14"/>
  <c r="U66" i="14" s="1"/>
  <c r="S65" i="14"/>
  <c r="R65" i="14"/>
  <c r="Q65" i="14"/>
  <c r="P65" i="14"/>
  <c r="E65" i="14"/>
  <c r="U65" i="14" s="1"/>
  <c r="S64" i="14"/>
  <c r="R64" i="14"/>
  <c r="Q64" i="14"/>
  <c r="P64" i="14"/>
  <c r="E64" i="14"/>
  <c r="U64" i="14" s="1"/>
  <c r="S63" i="14"/>
  <c r="R63" i="14"/>
  <c r="Q63" i="14"/>
  <c r="P63" i="14"/>
  <c r="E63" i="14"/>
  <c r="O61" i="14"/>
  <c r="N61" i="14"/>
  <c r="M61" i="14"/>
  <c r="S61" i="14" s="1"/>
  <c r="L61" i="14"/>
  <c r="R61" i="14" s="1"/>
  <c r="K61" i="14"/>
  <c r="J61" i="14"/>
  <c r="I61" i="14"/>
  <c r="H61" i="14"/>
  <c r="C61" i="14"/>
  <c r="B61" i="14"/>
  <c r="U60" i="14"/>
  <c r="S60" i="14"/>
  <c r="R60" i="14"/>
  <c r="Q60" i="14"/>
  <c r="P60" i="14"/>
  <c r="E60" i="14"/>
  <c r="T60" i="14" s="1"/>
  <c r="U59" i="14"/>
  <c r="T59" i="14"/>
  <c r="S59" i="14"/>
  <c r="R59" i="14"/>
  <c r="Q59" i="14"/>
  <c r="P59" i="14"/>
  <c r="E59" i="14"/>
  <c r="U58" i="14"/>
  <c r="S58" i="14"/>
  <c r="R58" i="14"/>
  <c r="Q58" i="14"/>
  <c r="P58" i="14"/>
  <c r="E58" i="14"/>
  <c r="T58" i="14" s="1"/>
  <c r="T57" i="14"/>
  <c r="S57" i="14"/>
  <c r="R57" i="14"/>
  <c r="Q57" i="14"/>
  <c r="P57" i="14"/>
  <c r="E57" i="14"/>
  <c r="U57" i="14" s="1"/>
  <c r="O55" i="14"/>
  <c r="N55" i="14"/>
  <c r="M55" i="14"/>
  <c r="S55" i="14" s="1"/>
  <c r="L55" i="14"/>
  <c r="R55" i="14" s="1"/>
  <c r="K55" i="14"/>
  <c r="J55" i="14"/>
  <c r="I55" i="14"/>
  <c r="H55" i="14"/>
  <c r="G55" i="14"/>
  <c r="F55" i="14"/>
  <c r="C55" i="14"/>
  <c r="B55" i="14"/>
  <c r="T54" i="14"/>
  <c r="S54" i="14"/>
  <c r="R54" i="14"/>
  <c r="Q54" i="14"/>
  <c r="P54" i="14"/>
  <c r="E54" i="14"/>
  <c r="U54" i="14" s="1"/>
  <c r="S53" i="14"/>
  <c r="R53" i="14"/>
  <c r="Q53" i="14"/>
  <c r="P53" i="14"/>
  <c r="E53" i="14"/>
  <c r="U53" i="14" s="1"/>
  <c r="S52" i="14"/>
  <c r="R52" i="14"/>
  <c r="Q52" i="14"/>
  <c r="P52" i="14"/>
  <c r="E52" i="14"/>
  <c r="U52" i="14" s="1"/>
  <c r="S51" i="14"/>
  <c r="R51" i="14"/>
  <c r="Q51" i="14"/>
  <c r="P51" i="14"/>
  <c r="E51" i="14"/>
  <c r="U50" i="14"/>
  <c r="T50" i="14"/>
  <c r="S50" i="14"/>
  <c r="R50" i="14"/>
  <c r="Q50" i="14"/>
  <c r="P50" i="14"/>
  <c r="E50" i="14"/>
  <c r="S49" i="14"/>
  <c r="R49" i="14"/>
  <c r="Q49" i="14"/>
  <c r="P49" i="14"/>
  <c r="E49" i="14"/>
  <c r="T49" i="14" s="1"/>
  <c r="S48" i="14"/>
  <c r="R48" i="14"/>
  <c r="Q48" i="14"/>
  <c r="P48" i="14"/>
  <c r="E48" i="14"/>
  <c r="U48" i="14" s="1"/>
  <c r="S47" i="14"/>
  <c r="R47" i="14"/>
  <c r="Q47" i="14"/>
  <c r="P47" i="14"/>
  <c r="E47" i="14"/>
  <c r="U47" i="14" s="1"/>
  <c r="T46" i="14"/>
  <c r="S46" i="14"/>
  <c r="R46" i="14"/>
  <c r="Q46" i="14"/>
  <c r="P46" i="14"/>
  <c r="E46" i="14"/>
  <c r="U46" i="14" s="1"/>
  <c r="S45" i="14"/>
  <c r="R45" i="14"/>
  <c r="Q45" i="14"/>
  <c r="P45" i="14"/>
  <c r="E45" i="14"/>
  <c r="U45" i="14" s="1"/>
  <c r="S44" i="14"/>
  <c r="R44" i="14"/>
  <c r="Q44" i="14"/>
  <c r="P44" i="14"/>
  <c r="E44" i="14"/>
  <c r="U44" i="14" s="1"/>
  <c r="O42" i="14"/>
  <c r="N42" i="14"/>
  <c r="M42" i="14"/>
  <c r="S42" i="14" s="1"/>
  <c r="L42" i="14"/>
  <c r="R42" i="14" s="1"/>
  <c r="K42" i="14"/>
  <c r="J42" i="14"/>
  <c r="I42" i="14"/>
  <c r="H42" i="14"/>
  <c r="P42" i="14" s="1"/>
  <c r="G42" i="14"/>
  <c r="F42" i="14"/>
  <c r="E42" i="14"/>
  <c r="C42" i="14"/>
  <c r="B42" i="14"/>
  <c r="S41" i="14"/>
  <c r="R41" i="14"/>
  <c r="Q41" i="14"/>
  <c r="P41" i="14"/>
  <c r="E41" i="14"/>
  <c r="U41" i="14" s="1"/>
  <c r="S40" i="14"/>
  <c r="R40" i="14"/>
  <c r="Q40" i="14"/>
  <c r="P40" i="14"/>
  <c r="E40" i="14"/>
  <c r="U39" i="14"/>
  <c r="T39" i="14"/>
  <c r="S39" i="14"/>
  <c r="R39" i="14"/>
  <c r="Q39" i="14"/>
  <c r="P39" i="14"/>
  <c r="E39" i="14"/>
  <c r="U38" i="14"/>
  <c r="S38" i="14"/>
  <c r="R38" i="14"/>
  <c r="Q38" i="14"/>
  <c r="P38" i="14"/>
  <c r="E38" i="14"/>
  <c r="T38" i="14" s="1"/>
  <c r="U37" i="14"/>
  <c r="T37" i="14"/>
  <c r="S37" i="14"/>
  <c r="R37" i="14"/>
  <c r="Q37" i="14"/>
  <c r="P37" i="14"/>
  <c r="E37" i="14"/>
  <c r="S35" i="14"/>
  <c r="R35" i="14"/>
  <c r="Q35" i="14"/>
  <c r="O35" i="14"/>
  <c r="N35" i="14"/>
  <c r="M35" i="14"/>
  <c r="L35" i="14"/>
  <c r="K35" i="14"/>
  <c r="J35" i="14"/>
  <c r="I35" i="14"/>
  <c r="H35" i="14"/>
  <c r="P35" i="14" s="1"/>
  <c r="G35" i="14"/>
  <c r="F35" i="14"/>
  <c r="C35" i="14"/>
  <c r="B35" i="14"/>
  <c r="E35" i="14" s="1"/>
  <c r="U34" i="14"/>
  <c r="T34" i="14"/>
  <c r="S34" i="14"/>
  <c r="R34" i="14"/>
  <c r="Q34" i="14"/>
  <c r="P34" i="14"/>
  <c r="E34" i="14"/>
  <c r="O32" i="14"/>
  <c r="N32" i="14"/>
  <c r="M32" i="14"/>
  <c r="S32" i="14" s="1"/>
  <c r="L32" i="14"/>
  <c r="R32" i="14" s="1"/>
  <c r="K32" i="14"/>
  <c r="J32" i="14"/>
  <c r="I32" i="14"/>
  <c r="Q32" i="14" s="1"/>
  <c r="H32" i="14"/>
  <c r="G32" i="14"/>
  <c r="F32" i="14"/>
  <c r="C32" i="14"/>
  <c r="B32" i="14"/>
  <c r="E32" i="14" s="1"/>
  <c r="U31" i="14"/>
  <c r="T31" i="14"/>
  <c r="S31" i="14"/>
  <c r="R31" i="14"/>
  <c r="Q31" i="14"/>
  <c r="P31" i="14"/>
  <c r="E31" i="14"/>
  <c r="U30" i="14"/>
  <c r="T30" i="14"/>
  <c r="S30" i="14"/>
  <c r="R30" i="14"/>
  <c r="Q30" i="14"/>
  <c r="P30" i="14"/>
  <c r="E30" i="14"/>
  <c r="T29" i="14"/>
  <c r="S29" i="14"/>
  <c r="R29" i="14"/>
  <c r="Q29" i="14"/>
  <c r="P29" i="14"/>
  <c r="E29" i="14"/>
  <c r="U29" i="14" s="1"/>
  <c r="S28" i="14"/>
  <c r="R28" i="14"/>
  <c r="Q28" i="14"/>
  <c r="P28" i="14"/>
  <c r="E28" i="14"/>
  <c r="U28" i="14" s="1"/>
  <c r="O26" i="14"/>
  <c r="N26" i="14"/>
  <c r="M26" i="14"/>
  <c r="S26" i="14" s="1"/>
  <c r="L26" i="14"/>
  <c r="R26" i="14" s="1"/>
  <c r="K26" i="14"/>
  <c r="J26" i="14"/>
  <c r="I26" i="14"/>
  <c r="Q26" i="14" s="1"/>
  <c r="H26" i="14"/>
  <c r="G26" i="14"/>
  <c r="F26" i="14"/>
  <c r="C26" i="14"/>
  <c r="B26" i="14"/>
  <c r="S25" i="14"/>
  <c r="R25" i="14"/>
  <c r="Q25" i="14"/>
  <c r="P25" i="14"/>
  <c r="E25" i="14"/>
  <c r="U25" i="14" s="1"/>
  <c r="S24" i="14"/>
  <c r="R24" i="14"/>
  <c r="Q24" i="14"/>
  <c r="P24" i="14"/>
  <c r="E24" i="14"/>
  <c r="U24" i="14" s="1"/>
  <c r="S23" i="14"/>
  <c r="R23" i="14"/>
  <c r="Q23" i="14"/>
  <c r="P23" i="14"/>
  <c r="E23" i="14"/>
  <c r="U22" i="14"/>
  <c r="T22" i="14"/>
  <c r="S22" i="14"/>
  <c r="R22" i="14"/>
  <c r="Q22" i="14"/>
  <c r="P22" i="14"/>
  <c r="E22" i="14"/>
  <c r="U21" i="14"/>
  <c r="S21" i="14"/>
  <c r="R21" i="14"/>
  <c r="Q21" i="14"/>
  <c r="P21" i="14"/>
  <c r="E21" i="14"/>
  <c r="T21" i="14" s="1"/>
  <c r="U20" i="14"/>
  <c r="T20" i="14"/>
  <c r="S20" i="14"/>
  <c r="R20" i="14"/>
  <c r="Q20" i="14"/>
  <c r="P20" i="14"/>
  <c r="E20" i="14"/>
  <c r="U19" i="14"/>
  <c r="T19" i="14"/>
  <c r="S19" i="14"/>
  <c r="R19" i="14"/>
  <c r="Q19" i="14"/>
  <c r="P19" i="14"/>
  <c r="E19" i="14"/>
  <c r="R17" i="14"/>
  <c r="O17" i="14"/>
  <c r="N17" i="14"/>
  <c r="M17" i="14"/>
  <c r="S17" i="14" s="1"/>
  <c r="L17" i="14"/>
  <c r="K17" i="14"/>
  <c r="J17" i="14"/>
  <c r="I17" i="14"/>
  <c r="Q17" i="14" s="1"/>
  <c r="H17" i="14"/>
  <c r="P17" i="14" s="1"/>
  <c r="G17" i="14"/>
  <c r="F17" i="14"/>
  <c r="E17" i="14"/>
  <c r="C17" i="14"/>
  <c r="B17" i="14"/>
  <c r="U16" i="14"/>
  <c r="T16" i="14"/>
  <c r="S16" i="14"/>
  <c r="R16" i="14"/>
  <c r="Q16" i="14"/>
  <c r="P16" i="14"/>
  <c r="E16" i="14"/>
  <c r="T15" i="14"/>
  <c r="S15" i="14"/>
  <c r="R15" i="14"/>
  <c r="Q15" i="14"/>
  <c r="P15" i="14"/>
  <c r="E15" i="14"/>
  <c r="U15" i="14" s="1"/>
  <c r="S14" i="14"/>
  <c r="R14" i="14"/>
  <c r="Q14" i="14"/>
  <c r="P14" i="14"/>
  <c r="E14" i="14"/>
  <c r="U14" i="14" s="1"/>
  <c r="S13" i="14"/>
  <c r="R13" i="14"/>
  <c r="Q13" i="14"/>
  <c r="P13" i="14"/>
  <c r="E13" i="14"/>
  <c r="U13" i="14" s="1"/>
  <c r="S12" i="14"/>
  <c r="R12" i="14"/>
  <c r="Q12" i="14"/>
  <c r="P12" i="14"/>
  <c r="E12" i="14"/>
  <c r="U11" i="14"/>
  <c r="T11" i="14"/>
  <c r="S11" i="14"/>
  <c r="R11" i="14"/>
  <c r="Q11" i="14"/>
  <c r="P11" i="14"/>
  <c r="E11" i="14"/>
  <c r="U10" i="14"/>
  <c r="S10" i="14"/>
  <c r="R10" i="14"/>
  <c r="Q10" i="14"/>
  <c r="P10" i="14"/>
  <c r="E10" i="14"/>
  <c r="T10" i="14" s="1"/>
  <c r="U9" i="14"/>
  <c r="T9" i="14"/>
  <c r="S9" i="14"/>
  <c r="R9" i="14"/>
  <c r="Q9" i="14"/>
  <c r="P9" i="14"/>
  <c r="E9" i="14"/>
  <c r="U96" i="13"/>
  <c r="T96" i="13"/>
  <c r="S96" i="13"/>
  <c r="R96" i="13"/>
  <c r="Q96" i="13"/>
  <c r="P96" i="13"/>
  <c r="E96" i="13"/>
  <c r="T95" i="13"/>
  <c r="S95" i="13"/>
  <c r="R95" i="13"/>
  <c r="Q95" i="13"/>
  <c r="P95" i="13"/>
  <c r="E95" i="13"/>
  <c r="U95" i="13" s="1"/>
  <c r="S94" i="13"/>
  <c r="R94" i="13"/>
  <c r="Q94" i="13"/>
  <c r="P94" i="13"/>
  <c r="E94" i="13"/>
  <c r="U94" i="13" s="1"/>
  <c r="S93" i="13"/>
  <c r="R93" i="13"/>
  <c r="Q93" i="13"/>
  <c r="P93" i="13"/>
  <c r="E93" i="13"/>
  <c r="U93" i="13" s="1"/>
  <c r="S92" i="13"/>
  <c r="R92" i="13"/>
  <c r="Q92" i="13"/>
  <c r="P92" i="13"/>
  <c r="E92" i="13"/>
  <c r="U91" i="13"/>
  <c r="T91" i="13"/>
  <c r="S91" i="13"/>
  <c r="R91" i="13"/>
  <c r="Q91" i="13"/>
  <c r="P91" i="13"/>
  <c r="E91" i="13"/>
  <c r="U90" i="13"/>
  <c r="S90" i="13"/>
  <c r="R90" i="13"/>
  <c r="Q90" i="13"/>
  <c r="P90" i="13"/>
  <c r="E90" i="13"/>
  <c r="T90" i="13" s="1"/>
  <c r="U89" i="13"/>
  <c r="T89" i="13"/>
  <c r="S89" i="13"/>
  <c r="R89" i="13"/>
  <c r="Q89" i="13"/>
  <c r="P89" i="13"/>
  <c r="E89" i="13"/>
  <c r="U88" i="13"/>
  <c r="T88" i="13"/>
  <c r="S88" i="13"/>
  <c r="S87" i="13" s="1"/>
  <c r="R88" i="13"/>
  <c r="Q88" i="13"/>
  <c r="P88" i="13"/>
  <c r="E88" i="13"/>
  <c r="V75" i="13"/>
  <c r="O75" i="13"/>
  <c r="N75" i="13"/>
  <c r="M75" i="13"/>
  <c r="L75" i="13"/>
  <c r="K75" i="13"/>
  <c r="J75" i="13"/>
  <c r="I75" i="13"/>
  <c r="H75" i="13"/>
  <c r="G75" i="13"/>
  <c r="F75" i="13"/>
  <c r="C75" i="13"/>
  <c r="B75" i="13"/>
  <c r="R74" i="13"/>
  <c r="O74" i="13"/>
  <c r="S74" i="13" s="1"/>
  <c r="N74" i="13"/>
  <c r="M74" i="13"/>
  <c r="L74" i="13"/>
  <c r="K74" i="13"/>
  <c r="J74" i="13"/>
  <c r="I74" i="13"/>
  <c r="Q74" i="13" s="1"/>
  <c r="H74" i="13"/>
  <c r="P74" i="13" s="1"/>
  <c r="G74" i="13"/>
  <c r="F74" i="13"/>
  <c r="C74" i="13"/>
  <c r="B74" i="13"/>
  <c r="E74" i="13" s="1"/>
  <c r="S73" i="13"/>
  <c r="R73" i="13"/>
  <c r="O73" i="13"/>
  <c r="N73" i="13"/>
  <c r="M73" i="13"/>
  <c r="L73" i="13"/>
  <c r="K73" i="13"/>
  <c r="J73" i="13"/>
  <c r="I73" i="13"/>
  <c r="Q73" i="13" s="1"/>
  <c r="H73" i="13"/>
  <c r="P73" i="13" s="1"/>
  <c r="G73" i="13"/>
  <c r="F73" i="13"/>
  <c r="C73" i="13"/>
  <c r="B73" i="13"/>
  <c r="E73" i="13" s="1"/>
  <c r="U72" i="13"/>
  <c r="T72" i="13"/>
  <c r="S72" i="13"/>
  <c r="R72" i="13"/>
  <c r="Q72" i="13"/>
  <c r="P72" i="13"/>
  <c r="E72" i="13"/>
  <c r="U71" i="13"/>
  <c r="S71" i="13"/>
  <c r="R71" i="13"/>
  <c r="Q71" i="13"/>
  <c r="P71" i="13"/>
  <c r="E71" i="13"/>
  <c r="V69" i="13"/>
  <c r="O69" i="13"/>
  <c r="N69" i="13"/>
  <c r="M69" i="13"/>
  <c r="L69" i="13"/>
  <c r="K69" i="13"/>
  <c r="J69" i="13"/>
  <c r="I69" i="13"/>
  <c r="H69" i="13"/>
  <c r="G69" i="13"/>
  <c r="F69" i="13"/>
  <c r="C69" i="13"/>
  <c r="B69" i="13"/>
  <c r="S68" i="13"/>
  <c r="O68" i="13"/>
  <c r="N68" i="13"/>
  <c r="M68" i="13"/>
  <c r="L68" i="13"/>
  <c r="R68" i="13" s="1"/>
  <c r="K68" i="13"/>
  <c r="J68" i="13"/>
  <c r="I68" i="13"/>
  <c r="H68" i="13"/>
  <c r="G68" i="13"/>
  <c r="F68" i="13"/>
  <c r="C68" i="13"/>
  <c r="B68" i="13"/>
  <c r="S67" i="13"/>
  <c r="R67" i="13"/>
  <c r="Q67" i="13"/>
  <c r="P67" i="13"/>
  <c r="E67" i="13"/>
  <c r="U66" i="13"/>
  <c r="T66" i="13"/>
  <c r="S66" i="13"/>
  <c r="R66" i="13"/>
  <c r="Q66" i="13"/>
  <c r="P66" i="13"/>
  <c r="E66" i="13"/>
  <c r="U65" i="13"/>
  <c r="S65" i="13"/>
  <c r="R65" i="13"/>
  <c r="Q65" i="13"/>
  <c r="P65" i="13"/>
  <c r="E65" i="13"/>
  <c r="T65" i="13" s="1"/>
  <c r="S64" i="13"/>
  <c r="R64" i="13"/>
  <c r="Q64" i="13"/>
  <c r="P64" i="13"/>
  <c r="E64" i="13"/>
  <c r="U64" i="13" s="1"/>
  <c r="U63" i="13"/>
  <c r="T63" i="13"/>
  <c r="S63" i="13"/>
  <c r="R63" i="13"/>
  <c r="Q63" i="13"/>
  <c r="P63" i="13"/>
  <c r="E63" i="13"/>
  <c r="O61" i="13"/>
  <c r="N61" i="13"/>
  <c r="M61" i="13"/>
  <c r="S61" i="13" s="1"/>
  <c r="L61" i="13"/>
  <c r="R61" i="13" s="1"/>
  <c r="K61" i="13"/>
  <c r="J61" i="13"/>
  <c r="I61" i="13"/>
  <c r="H61" i="13"/>
  <c r="C61" i="13"/>
  <c r="B61" i="13"/>
  <c r="S60" i="13"/>
  <c r="R60" i="13"/>
  <c r="Q60" i="13"/>
  <c r="P60" i="13"/>
  <c r="E60" i="13"/>
  <c r="U60" i="13" s="1"/>
  <c r="S59" i="13"/>
  <c r="R59" i="13"/>
  <c r="Q59" i="13"/>
  <c r="P59" i="13"/>
  <c r="E59" i="13"/>
  <c r="U59" i="13" s="1"/>
  <c r="S58" i="13"/>
  <c r="R58" i="13"/>
  <c r="Q58" i="13"/>
  <c r="P58" i="13"/>
  <c r="E58" i="13"/>
  <c r="U57" i="13"/>
  <c r="T57" i="13"/>
  <c r="S57" i="13"/>
  <c r="R57" i="13"/>
  <c r="Q57" i="13"/>
  <c r="P57" i="13"/>
  <c r="E57" i="13"/>
  <c r="O55" i="13"/>
  <c r="N55" i="13"/>
  <c r="M55" i="13"/>
  <c r="L55" i="13"/>
  <c r="K55" i="13"/>
  <c r="J55" i="13"/>
  <c r="I55" i="13"/>
  <c r="H55" i="13"/>
  <c r="G55" i="13"/>
  <c r="F55" i="13"/>
  <c r="C55" i="13"/>
  <c r="B55" i="13"/>
  <c r="U54" i="13"/>
  <c r="T54" i="13"/>
  <c r="S54" i="13"/>
  <c r="R54" i="13"/>
  <c r="Q54" i="13"/>
  <c r="P54" i="13"/>
  <c r="E54" i="13"/>
  <c r="U53" i="13"/>
  <c r="S53" i="13"/>
  <c r="R53" i="13"/>
  <c r="Q53" i="13"/>
  <c r="P53" i="13"/>
  <c r="E53" i="13"/>
  <c r="T53" i="13" s="1"/>
  <c r="U52" i="13"/>
  <c r="T52" i="13"/>
  <c r="S52" i="13"/>
  <c r="R52" i="13"/>
  <c r="Q52" i="13"/>
  <c r="P52" i="13"/>
  <c r="E52" i="13"/>
  <c r="T51" i="13"/>
  <c r="S51" i="13"/>
  <c r="R51" i="13"/>
  <c r="Q51" i="13"/>
  <c r="P51" i="13"/>
  <c r="E51" i="13"/>
  <c r="U51" i="13" s="1"/>
  <c r="T50" i="13"/>
  <c r="S50" i="13"/>
  <c r="R50" i="13"/>
  <c r="Q50" i="13"/>
  <c r="P50" i="13"/>
  <c r="E50" i="13"/>
  <c r="U50" i="13" s="1"/>
  <c r="S49" i="13"/>
  <c r="R49" i="13"/>
  <c r="Q49" i="13"/>
  <c r="P49" i="13"/>
  <c r="E49" i="13"/>
  <c r="U49" i="13" s="1"/>
  <c r="S48" i="13"/>
  <c r="R48" i="13"/>
  <c r="Q48" i="13"/>
  <c r="P48" i="13"/>
  <c r="E48" i="13"/>
  <c r="U48" i="13" s="1"/>
  <c r="S47" i="13"/>
  <c r="R47" i="13"/>
  <c r="Q47" i="13"/>
  <c r="P47" i="13"/>
  <c r="E47" i="13"/>
  <c r="U46" i="13"/>
  <c r="T46" i="13"/>
  <c r="S46" i="13"/>
  <c r="R46" i="13"/>
  <c r="Q46" i="13"/>
  <c r="P46" i="13"/>
  <c r="E46" i="13"/>
  <c r="U45" i="13"/>
  <c r="S45" i="13"/>
  <c r="R45" i="13"/>
  <c r="Q45" i="13"/>
  <c r="P45" i="13"/>
  <c r="E45" i="13"/>
  <c r="U44" i="13"/>
  <c r="T44" i="13"/>
  <c r="S44" i="13"/>
  <c r="R44" i="13"/>
  <c r="Q44" i="13"/>
  <c r="P44" i="13"/>
  <c r="E44" i="13"/>
  <c r="R42" i="13"/>
  <c r="O42" i="13"/>
  <c r="S42" i="13" s="1"/>
  <c r="N42" i="13"/>
  <c r="M42" i="13"/>
  <c r="L42" i="13"/>
  <c r="K42" i="13"/>
  <c r="J42" i="13"/>
  <c r="I42" i="13"/>
  <c r="H42" i="13"/>
  <c r="G42" i="13"/>
  <c r="F42" i="13"/>
  <c r="C42" i="13"/>
  <c r="B42" i="13"/>
  <c r="U41" i="13"/>
  <c r="T41" i="13"/>
  <c r="S41" i="13"/>
  <c r="R41" i="13"/>
  <c r="Q41" i="13"/>
  <c r="P41" i="13"/>
  <c r="E41" i="13"/>
  <c r="U40" i="13"/>
  <c r="T40" i="13"/>
  <c r="S40" i="13"/>
  <c r="R40" i="13"/>
  <c r="Q40" i="13"/>
  <c r="P40" i="13"/>
  <c r="E40" i="13"/>
  <c r="S39" i="13"/>
  <c r="R39" i="13"/>
  <c r="Q39" i="13"/>
  <c r="P39" i="13"/>
  <c r="E39" i="13"/>
  <c r="U39" i="13" s="1"/>
  <c r="S38" i="13"/>
  <c r="R38" i="13"/>
  <c r="Q38" i="13"/>
  <c r="P38" i="13"/>
  <c r="E38" i="13"/>
  <c r="U38" i="13" s="1"/>
  <c r="S37" i="13"/>
  <c r="R37" i="13"/>
  <c r="Q37" i="13"/>
  <c r="P37" i="13"/>
  <c r="E37" i="13"/>
  <c r="U37" i="13" s="1"/>
  <c r="O35" i="13"/>
  <c r="N35" i="13"/>
  <c r="M35" i="13"/>
  <c r="S35" i="13" s="1"/>
  <c r="L35" i="13"/>
  <c r="R35" i="13" s="1"/>
  <c r="K35" i="13"/>
  <c r="J35" i="13"/>
  <c r="I35" i="13"/>
  <c r="H35" i="13"/>
  <c r="P35" i="13" s="1"/>
  <c r="G35" i="13"/>
  <c r="F35" i="13"/>
  <c r="E35" i="13"/>
  <c r="C35" i="13"/>
  <c r="B35" i="13"/>
  <c r="S34" i="13"/>
  <c r="R34" i="13"/>
  <c r="Q34" i="13"/>
  <c r="P34" i="13"/>
  <c r="E34" i="13"/>
  <c r="U34" i="13" s="1"/>
  <c r="O32" i="13"/>
  <c r="N32" i="13"/>
  <c r="M32" i="13"/>
  <c r="S32" i="13" s="1"/>
  <c r="L32" i="13"/>
  <c r="R32" i="13" s="1"/>
  <c r="K32" i="13"/>
  <c r="J32" i="13"/>
  <c r="I32" i="13"/>
  <c r="H32" i="13"/>
  <c r="G32" i="13"/>
  <c r="F32" i="13"/>
  <c r="C32" i="13"/>
  <c r="B32" i="13"/>
  <c r="E32" i="13" s="1"/>
  <c r="S31" i="13"/>
  <c r="R31" i="13"/>
  <c r="Q31" i="13"/>
  <c r="P31" i="13"/>
  <c r="E31" i="13"/>
  <c r="U31" i="13" s="1"/>
  <c r="S30" i="13"/>
  <c r="R30" i="13"/>
  <c r="Q30" i="13"/>
  <c r="P30" i="13"/>
  <c r="E30" i="13"/>
  <c r="S29" i="13"/>
  <c r="R29" i="13"/>
  <c r="Q29" i="13"/>
  <c r="P29" i="13"/>
  <c r="E29" i="13"/>
  <c r="U29" i="13" s="1"/>
  <c r="S28" i="13"/>
  <c r="R28" i="13"/>
  <c r="Q28" i="13"/>
  <c r="P28" i="13"/>
  <c r="E28" i="13"/>
  <c r="T28" i="13" s="1"/>
  <c r="V26" i="13"/>
  <c r="S26" i="13"/>
  <c r="O26" i="13"/>
  <c r="N26" i="13"/>
  <c r="M26" i="13"/>
  <c r="L26" i="13"/>
  <c r="R26" i="13" s="1"/>
  <c r="K26" i="13"/>
  <c r="J26" i="13"/>
  <c r="I26" i="13"/>
  <c r="H26" i="13"/>
  <c r="G26" i="13"/>
  <c r="F26" i="13"/>
  <c r="C26" i="13"/>
  <c r="B26" i="13"/>
  <c r="T25" i="13"/>
  <c r="S25" i="13"/>
  <c r="R25" i="13"/>
  <c r="Q25" i="13"/>
  <c r="P25" i="13"/>
  <c r="E25" i="13"/>
  <c r="U25" i="13" s="1"/>
  <c r="U24" i="13"/>
  <c r="S24" i="13"/>
  <c r="R24" i="13"/>
  <c r="Q24" i="13"/>
  <c r="P24" i="13"/>
  <c r="E24" i="13"/>
  <c r="T24" i="13" s="1"/>
  <c r="U23" i="13"/>
  <c r="T23" i="13"/>
  <c r="S23" i="13"/>
  <c r="R23" i="13"/>
  <c r="Q23" i="13"/>
  <c r="P23" i="13"/>
  <c r="E23" i="13"/>
  <c r="U22" i="13"/>
  <c r="T22" i="13"/>
  <c r="S22" i="13"/>
  <c r="R22" i="13"/>
  <c r="Q22" i="13"/>
  <c r="P22" i="13"/>
  <c r="E22" i="13"/>
  <c r="T21" i="13"/>
  <c r="S21" i="13"/>
  <c r="R21" i="13"/>
  <c r="Q21" i="13"/>
  <c r="P21" i="13"/>
  <c r="E21" i="13"/>
  <c r="U21" i="13" s="1"/>
  <c r="S20" i="13"/>
  <c r="R20" i="13"/>
  <c r="Q20" i="13"/>
  <c r="P20" i="13"/>
  <c r="E20" i="13"/>
  <c r="U20" i="13" s="1"/>
  <c r="S19" i="13"/>
  <c r="R19" i="13"/>
  <c r="Q19" i="13"/>
  <c r="P19" i="13"/>
  <c r="E19" i="13"/>
  <c r="U19" i="13" s="1"/>
  <c r="V17" i="13"/>
  <c r="O17" i="13"/>
  <c r="N17" i="13"/>
  <c r="M17" i="13"/>
  <c r="S17" i="13" s="1"/>
  <c r="L17" i="13"/>
  <c r="R17" i="13" s="1"/>
  <c r="K17" i="13"/>
  <c r="J17" i="13"/>
  <c r="I17" i="13"/>
  <c r="Q17" i="13" s="1"/>
  <c r="H17" i="13"/>
  <c r="G17" i="13"/>
  <c r="F17" i="13"/>
  <c r="C17" i="13"/>
  <c r="E17" i="13" s="1"/>
  <c r="B17" i="13"/>
  <c r="S16" i="13"/>
  <c r="R16" i="13"/>
  <c r="Q16" i="13"/>
  <c r="P16" i="13"/>
  <c r="E16" i="13"/>
  <c r="U16" i="13" s="1"/>
  <c r="S15" i="13"/>
  <c r="R15" i="13"/>
  <c r="Q15" i="13"/>
  <c r="P15" i="13"/>
  <c r="E15" i="13"/>
  <c r="U15" i="13" s="1"/>
  <c r="S14" i="13"/>
  <c r="R14" i="13"/>
  <c r="Q14" i="13"/>
  <c r="P14" i="13"/>
  <c r="E14" i="13"/>
  <c r="U13" i="13"/>
  <c r="T13" i="13"/>
  <c r="S13" i="13"/>
  <c r="R13" i="13"/>
  <c r="Q13" i="13"/>
  <c r="P13" i="13"/>
  <c r="E13" i="13"/>
  <c r="U12" i="13"/>
  <c r="S12" i="13"/>
  <c r="R12" i="13"/>
  <c r="Q12" i="13"/>
  <c r="P12" i="13"/>
  <c r="E12" i="13"/>
  <c r="T12" i="13" s="1"/>
  <c r="U11" i="13"/>
  <c r="T11" i="13"/>
  <c r="S11" i="13"/>
  <c r="R11" i="13"/>
  <c r="Q11" i="13"/>
  <c r="P11" i="13"/>
  <c r="E11" i="13"/>
  <c r="U10" i="13"/>
  <c r="S10" i="13"/>
  <c r="R10" i="13"/>
  <c r="Q10" i="13"/>
  <c r="P10" i="13"/>
  <c r="T10" i="13" s="1"/>
  <c r="E10" i="13"/>
  <c r="T9" i="13"/>
  <c r="S9" i="13"/>
  <c r="R9" i="13"/>
  <c r="Q9" i="13"/>
  <c r="P9" i="13"/>
  <c r="E9" i="13"/>
  <c r="U9" i="13" s="1"/>
  <c r="S96" i="12"/>
  <c r="R96" i="12"/>
  <c r="Q96" i="12"/>
  <c r="P96" i="12"/>
  <c r="E96" i="12"/>
  <c r="U96" i="12" s="1"/>
  <c r="S95" i="12"/>
  <c r="R95" i="12"/>
  <c r="Q95" i="12"/>
  <c r="P95" i="12"/>
  <c r="E95" i="12"/>
  <c r="U95" i="12" s="1"/>
  <c r="S94" i="12"/>
  <c r="R94" i="12"/>
  <c r="Q94" i="12"/>
  <c r="P94" i="12"/>
  <c r="E94" i="12"/>
  <c r="U93" i="12"/>
  <c r="T93" i="12"/>
  <c r="S93" i="12"/>
  <c r="R93" i="12"/>
  <c r="Q93" i="12"/>
  <c r="P93" i="12"/>
  <c r="E93" i="12"/>
  <c r="U92" i="12"/>
  <c r="S92" i="12"/>
  <c r="R92" i="12"/>
  <c r="Q92" i="12"/>
  <c r="P92" i="12"/>
  <c r="E92" i="12"/>
  <c r="T92" i="12" s="1"/>
  <c r="U91" i="12"/>
  <c r="T91" i="12"/>
  <c r="S91" i="12"/>
  <c r="R91" i="12"/>
  <c r="Q91" i="12"/>
  <c r="P91" i="12"/>
  <c r="E91" i="12"/>
  <c r="U90" i="12"/>
  <c r="T90" i="12"/>
  <c r="S90" i="12"/>
  <c r="R90" i="12"/>
  <c r="Q90" i="12"/>
  <c r="P90" i="12"/>
  <c r="E90" i="12"/>
  <c r="T89" i="12"/>
  <c r="S89" i="12"/>
  <c r="R89" i="12"/>
  <c r="Q89" i="12"/>
  <c r="P89" i="12"/>
  <c r="E89" i="12"/>
  <c r="U89" i="12" s="1"/>
  <c r="S88" i="12"/>
  <c r="S87" i="12" s="1"/>
  <c r="R88" i="12"/>
  <c r="Q88" i="12"/>
  <c r="Q87" i="12" s="1"/>
  <c r="P88" i="12"/>
  <c r="E88" i="12"/>
  <c r="U88" i="12" s="1"/>
  <c r="V75" i="12"/>
  <c r="O75" i="12"/>
  <c r="N75" i="12"/>
  <c r="M75" i="12"/>
  <c r="L75" i="12"/>
  <c r="K75" i="12"/>
  <c r="J75" i="12"/>
  <c r="I75" i="12"/>
  <c r="H75" i="12"/>
  <c r="G75" i="12"/>
  <c r="F75" i="12"/>
  <c r="C75" i="12"/>
  <c r="B75" i="12"/>
  <c r="R74" i="12"/>
  <c r="O74" i="12"/>
  <c r="N74" i="12"/>
  <c r="M74" i="12"/>
  <c r="S74" i="12" s="1"/>
  <c r="L74" i="12"/>
  <c r="K74" i="12"/>
  <c r="J74" i="12"/>
  <c r="I74" i="12"/>
  <c r="Q74" i="12" s="1"/>
  <c r="H74" i="12"/>
  <c r="P74" i="12" s="1"/>
  <c r="G74" i="12"/>
  <c r="F74" i="12"/>
  <c r="E74" i="12"/>
  <c r="C74" i="12"/>
  <c r="B74" i="12"/>
  <c r="S73" i="12"/>
  <c r="O73" i="12"/>
  <c r="N73" i="12"/>
  <c r="R73" i="12" s="1"/>
  <c r="M73" i="12"/>
  <c r="L73" i="12"/>
  <c r="K73" i="12"/>
  <c r="J73" i="12"/>
  <c r="I73" i="12"/>
  <c r="Q73" i="12" s="1"/>
  <c r="H73" i="12"/>
  <c r="P73" i="12" s="1"/>
  <c r="G73" i="12"/>
  <c r="F73" i="12"/>
  <c r="C73" i="12"/>
  <c r="B73" i="12"/>
  <c r="E73" i="12" s="1"/>
  <c r="U72" i="12"/>
  <c r="T72" i="12"/>
  <c r="S72" i="12"/>
  <c r="R72" i="12"/>
  <c r="Q72" i="12"/>
  <c r="P72" i="12"/>
  <c r="E72" i="12"/>
  <c r="U71" i="12"/>
  <c r="S71" i="12"/>
  <c r="R71" i="12"/>
  <c r="Q71" i="12"/>
  <c r="P71" i="12"/>
  <c r="T71" i="12" s="1"/>
  <c r="E71" i="12"/>
  <c r="V69" i="12"/>
  <c r="O69" i="12"/>
  <c r="N69" i="12"/>
  <c r="M69" i="12"/>
  <c r="L69" i="12"/>
  <c r="K69" i="12"/>
  <c r="J69" i="12"/>
  <c r="I69" i="12"/>
  <c r="H69" i="12"/>
  <c r="G69" i="12"/>
  <c r="F69" i="12"/>
  <c r="C69" i="12"/>
  <c r="B69" i="12"/>
  <c r="S68" i="12"/>
  <c r="R68" i="12"/>
  <c r="O68" i="12"/>
  <c r="N68" i="12"/>
  <c r="M68" i="12"/>
  <c r="L68" i="12"/>
  <c r="K68" i="12"/>
  <c r="J68" i="12"/>
  <c r="I68" i="12"/>
  <c r="H68" i="12"/>
  <c r="P68" i="12" s="1"/>
  <c r="G68" i="12"/>
  <c r="F68" i="12"/>
  <c r="C68" i="12"/>
  <c r="B68" i="12"/>
  <c r="S67" i="12"/>
  <c r="R67" i="12"/>
  <c r="Q67" i="12"/>
  <c r="P67" i="12"/>
  <c r="E67" i="12"/>
  <c r="T67" i="12" s="1"/>
  <c r="U66" i="12"/>
  <c r="T66" i="12"/>
  <c r="S66" i="12"/>
  <c r="R66" i="12"/>
  <c r="Q66" i="12"/>
  <c r="P66" i="12"/>
  <c r="E66" i="12"/>
  <c r="U65" i="12"/>
  <c r="S65" i="12"/>
  <c r="R65" i="12"/>
  <c r="Q65" i="12"/>
  <c r="P65" i="12"/>
  <c r="E65" i="12"/>
  <c r="T65" i="12" s="1"/>
  <c r="T64" i="12"/>
  <c r="S64" i="12"/>
  <c r="R64" i="12"/>
  <c r="Q64" i="12"/>
  <c r="P64" i="12"/>
  <c r="E64" i="12"/>
  <c r="U64" i="12" s="1"/>
  <c r="S63" i="12"/>
  <c r="R63" i="12"/>
  <c r="Q63" i="12"/>
  <c r="P63" i="12"/>
  <c r="E63" i="12"/>
  <c r="O61" i="12"/>
  <c r="N61" i="12"/>
  <c r="M61" i="12"/>
  <c r="S61" i="12" s="1"/>
  <c r="L61" i="12"/>
  <c r="R61" i="12" s="1"/>
  <c r="K61" i="12"/>
  <c r="J61" i="12"/>
  <c r="I61" i="12"/>
  <c r="H61" i="12"/>
  <c r="C61" i="12"/>
  <c r="B61" i="12"/>
  <c r="E61" i="12" s="1"/>
  <c r="U60" i="12"/>
  <c r="S60" i="12"/>
  <c r="R60" i="12"/>
  <c r="Q60" i="12"/>
  <c r="P60" i="12"/>
  <c r="E60" i="12"/>
  <c r="T60" i="12" s="1"/>
  <c r="T59" i="12"/>
  <c r="S59" i="12"/>
  <c r="R59" i="12"/>
  <c r="Q59" i="12"/>
  <c r="P59" i="12"/>
  <c r="E59" i="12"/>
  <c r="U59" i="12" s="1"/>
  <c r="S58" i="12"/>
  <c r="R58" i="12"/>
  <c r="Q58" i="12"/>
  <c r="P58" i="12"/>
  <c r="E58" i="12"/>
  <c r="U58" i="12" s="1"/>
  <c r="S57" i="12"/>
  <c r="R57" i="12"/>
  <c r="Q57" i="12"/>
  <c r="P57" i="12"/>
  <c r="E57" i="12"/>
  <c r="U57" i="12" s="1"/>
  <c r="O55" i="12"/>
  <c r="N55" i="12"/>
  <c r="M55" i="12"/>
  <c r="S55" i="12" s="1"/>
  <c r="L55" i="12"/>
  <c r="K55" i="12"/>
  <c r="J55" i="12"/>
  <c r="I55" i="12"/>
  <c r="H55" i="12"/>
  <c r="G55" i="12"/>
  <c r="F55" i="12"/>
  <c r="C55" i="12"/>
  <c r="B55" i="12"/>
  <c r="U54" i="12"/>
  <c r="T54" i="12"/>
  <c r="S54" i="12"/>
  <c r="R54" i="12"/>
  <c r="Q54" i="12"/>
  <c r="P54" i="12"/>
  <c r="E54" i="12"/>
  <c r="U53" i="12"/>
  <c r="S53" i="12"/>
  <c r="R53" i="12"/>
  <c r="Q53" i="12"/>
  <c r="P53" i="12"/>
  <c r="T53" i="12" s="1"/>
  <c r="E53" i="12"/>
  <c r="T52" i="12"/>
  <c r="S52" i="12"/>
  <c r="R52" i="12"/>
  <c r="Q52" i="12"/>
  <c r="P52" i="12"/>
  <c r="E52" i="12"/>
  <c r="U52" i="12" s="1"/>
  <c r="S51" i="12"/>
  <c r="R51" i="12"/>
  <c r="Q51" i="12"/>
  <c r="P51" i="12"/>
  <c r="E51" i="12"/>
  <c r="S50" i="12"/>
  <c r="R50" i="12"/>
  <c r="Q50" i="12"/>
  <c r="P50" i="12"/>
  <c r="E50" i="12"/>
  <c r="U49" i="12"/>
  <c r="S49" i="12"/>
  <c r="R49" i="12"/>
  <c r="Q49" i="12"/>
  <c r="P49" i="12"/>
  <c r="E49" i="12"/>
  <c r="T49" i="12" s="1"/>
  <c r="U48" i="12"/>
  <c r="T48" i="12"/>
  <c r="S48" i="12"/>
  <c r="R48" i="12"/>
  <c r="Q48" i="12"/>
  <c r="P48" i="12"/>
  <c r="E48" i="12"/>
  <c r="S47" i="12"/>
  <c r="R47" i="12"/>
  <c r="Q47" i="12"/>
  <c r="P47" i="12"/>
  <c r="E47" i="12"/>
  <c r="U46" i="12"/>
  <c r="T46" i="12"/>
  <c r="S46" i="12"/>
  <c r="R46" i="12"/>
  <c r="Q46" i="12"/>
  <c r="P46" i="12"/>
  <c r="E46" i="12"/>
  <c r="U45" i="12"/>
  <c r="T45" i="12"/>
  <c r="S45" i="12"/>
  <c r="R45" i="12"/>
  <c r="Q45" i="12"/>
  <c r="P45" i="12"/>
  <c r="E45" i="12"/>
  <c r="T44" i="12"/>
  <c r="S44" i="12"/>
  <c r="R44" i="12"/>
  <c r="Q44" i="12"/>
  <c r="P44" i="12"/>
  <c r="E44" i="12"/>
  <c r="U44" i="12" s="1"/>
  <c r="O42" i="12"/>
  <c r="N42" i="12"/>
  <c r="M42" i="12"/>
  <c r="L42" i="12"/>
  <c r="K42" i="12"/>
  <c r="J42" i="12"/>
  <c r="I42" i="12"/>
  <c r="H42" i="12"/>
  <c r="G42" i="12"/>
  <c r="F42" i="12"/>
  <c r="C42" i="12"/>
  <c r="B42" i="12"/>
  <c r="E42" i="12" s="1"/>
  <c r="T41" i="12"/>
  <c r="S41" i="12"/>
  <c r="R41" i="12"/>
  <c r="Q41" i="12"/>
  <c r="P41" i="12"/>
  <c r="E41" i="12"/>
  <c r="U41" i="12" s="1"/>
  <c r="S40" i="12"/>
  <c r="R40" i="12"/>
  <c r="Q40" i="12"/>
  <c r="P40" i="12"/>
  <c r="E40" i="12"/>
  <c r="S39" i="12"/>
  <c r="R39" i="12"/>
  <c r="Q39" i="12"/>
  <c r="P39" i="12"/>
  <c r="E39" i="12"/>
  <c r="S38" i="12"/>
  <c r="R38" i="12"/>
  <c r="Q38" i="12"/>
  <c r="P38" i="12"/>
  <c r="E38" i="12"/>
  <c r="U37" i="12"/>
  <c r="S37" i="12"/>
  <c r="R37" i="12"/>
  <c r="Q37" i="12"/>
  <c r="P37" i="12"/>
  <c r="T37" i="12" s="1"/>
  <c r="E37" i="12"/>
  <c r="S35" i="12"/>
  <c r="R35" i="12"/>
  <c r="O35" i="12"/>
  <c r="N35" i="12"/>
  <c r="M35" i="12"/>
  <c r="L35" i="12"/>
  <c r="K35" i="12"/>
  <c r="J35" i="12"/>
  <c r="I35" i="12"/>
  <c r="Q35" i="12" s="1"/>
  <c r="H35" i="12"/>
  <c r="G35" i="12"/>
  <c r="F35" i="12"/>
  <c r="C35" i="12"/>
  <c r="B35" i="12"/>
  <c r="E35" i="12" s="1"/>
  <c r="U34" i="12"/>
  <c r="T34" i="12"/>
  <c r="S34" i="12"/>
  <c r="R34" i="12"/>
  <c r="Q34" i="12"/>
  <c r="P34" i="12"/>
  <c r="E34" i="12"/>
  <c r="S32" i="12"/>
  <c r="O32" i="12"/>
  <c r="N32" i="12"/>
  <c r="M32" i="12"/>
  <c r="L32" i="12"/>
  <c r="R32" i="12" s="1"/>
  <c r="K32" i="12"/>
  <c r="J32" i="12"/>
  <c r="I32" i="12"/>
  <c r="Q32" i="12" s="1"/>
  <c r="H32" i="12"/>
  <c r="G32" i="12"/>
  <c r="F32" i="12"/>
  <c r="C32" i="12"/>
  <c r="B32" i="12"/>
  <c r="U31" i="12"/>
  <c r="T31" i="12"/>
  <c r="S31" i="12"/>
  <c r="R31" i="12"/>
  <c r="Q31" i="12"/>
  <c r="P31" i="12"/>
  <c r="E31" i="12"/>
  <c r="U30" i="12"/>
  <c r="T30" i="12"/>
  <c r="S30" i="12"/>
  <c r="R30" i="12"/>
  <c r="Q30" i="12"/>
  <c r="P30" i="12"/>
  <c r="E30" i="12"/>
  <c r="U29" i="12"/>
  <c r="T29" i="12"/>
  <c r="S29" i="12"/>
  <c r="R29" i="12"/>
  <c r="Q29" i="12"/>
  <c r="P29" i="12"/>
  <c r="E29" i="12"/>
  <c r="U28" i="12"/>
  <c r="T28" i="12"/>
  <c r="S28" i="12"/>
  <c r="R28" i="12"/>
  <c r="Q28" i="12"/>
  <c r="P28" i="12"/>
  <c r="E28" i="12"/>
  <c r="V26" i="12"/>
  <c r="O26" i="12"/>
  <c r="N26" i="12"/>
  <c r="M26" i="12"/>
  <c r="S26" i="12" s="1"/>
  <c r="L26" i="12"/>
  <c r="R26" i="12" s="1"/>
  <c r="K26" i="12"/>
  <c r="J26" i="12"/>
  <c r="I26" i="12"/>
  <c r="H26" i="12"/>
  <c r="G26" i="12"/>
  <c r="F26" i="12"/>
  <c r="C26" i="12"/>
  <c r="B26" i="12"/>
  <c r="E26" i="12" s="1"/>
  <c r="S25" i="12"/>
  <c r="R25" i="12"/>
  <c r="Q25" i="12"/>
  <c r="P25" i="12"/>
  <c r="E25" i="12"/>
  <c r="U25" i="12" s="1"/>
  <c r="U24" i="12"/>
  <c r="S24" i="12"/>
  <c r="R24" i="12"/>
  <c r="Q24" i="12"/>
  <c r="P24" i="12"/>
  <c r="E24" i="12"/>
  <c r="T24" i="12" s="1"/>
  <c r="T23" i="12"/>
  <c r="S23" i="12"/>
  <c r="R23" i="12"/>
  <c r="Q23" i="12"/>
  <c r="P23" i="12"/>
  <c r="E23" i="12"/>
  <c r="U23" i="12" s="1"/>
  <c r="S22" i="12"/>
  <c r="R22" i="12"/>
  <c r="Q22" i="12"/>
  <c r="P22" i="12"/>
  <c r="E22" i="12"/>
  <c r="S21" i="12"/>
  <c r="R21" i="12"/>
  <c r="Q21" i="12"/>
  <c r="P21" i="12"/>
  <c r="E21" i="12"/>
  <c r="S20" i="12"/>
  <c r="R20" i="12"/>
  <c r="Q20" i="12"/>
  <c r="P20" i="12"/>
  <c r="E20" i="12"/>
  <c r="T20" i="12" s="1"/>
  <c r="U19" i="12"/>
  <c r="T19" i="12"/>
  <c r="S19" i="12"/>
  <c r="R19" i="12"/>
  <c r="Q19" i="12"/>
  <c r="P19" i="12"/>
  <c r="E19" i="12"/>
  <c r="S17" i="12"/>
  <c r="R17" i="12"/>
  <c r="O17" i="12"/>
  <c r="N17" i="12"/>
  <c r="M17" i="12"/>
  <c r="L17" i="12"/>
  <c r="K17" i="12"/>
  <c r="J17" i="12"/>
  <c r="I17" i="12"/>
  <c r="Q17" i="12" s="1"/>
  <c r="H17" i="12"/>
  <c r="G17" i="12"/>
  <c r="F17" i="12"/>
  <c r="C17" i="12"/>
  <c r="B17" i="12"/>
  <c r="E17" i="12" s="1"/>
  <c r="U16" i="12"/>
  <c r="T16" i="12"/>
  <c r="S16" i="12"/>
  <c r="R16" i="12"/>
  <c r="Q16" i="12"/>
  <c r="P16" i="12"/>
  <c r="E16" i="12"/>
  <c r="U15" i="12"/>
  <c r="T15" i="12"/>
  <c r="S15" i="12"/>
  <c r="R15" i="12"/>
  <c r="Q15" i="12"/>
  <c r="P15" i="12"/>
  <c r="E15" i="12"/>
  <c r="U14" i="12"/>
  <c r="T14" i="12"/>
  <c r="S14" i="12"/>
  <c r="R14" i="12"/>
  <c r="Q14" i="12"/>
  <c r="P14" i="12"/>
  <c r="E14" i="12"/>
  <c r="U13" i="12"/>
  <c r="T13" i="12"/>
  <c r="S13" i="12"/>
  <c r="R13" i="12"/>
  <c r="Q13" i="12"/>
  <c r="P13" i="12"/>
  <c r="E13" i="12"/>
  <c r="T12" i="12"/>
  <c r="S12" i="12"/>
  <c r="R12" i="12"/>
  <c r="Q12" i="12"/>
  <c r="P12" i="12"/>
  <c r="E12" i="12"/>
  <c r="U12" i="12" s="1"/>
  <c r="S11" i="12"/>
  <c r="R11" i="12"/>
  <c r="Q11" i="12"/>
  <c r="P11" i="12"/>
  <c r="E11" i="12"/>
  <c r="S10" i="12"/>
  <c r="R10" i="12"/>
  <c r="Q10" i="12"/>
  <c r="P10" i="12"/>
  <c r="E10" i="12"/>
  <c r="S9" i="12"/>
  <c r="R9" i="12"/>
  <c r="Q9" i="12"/>
  <c r="P9" i="12"/>
  <c r="E9" i="12"/>
  <c r="U96" i="11"/>
  <c r="T96" i="11"/>
  <c r="S96" i="11"/>
  <c r="R96" i="11"/>
  <c r="Q96" i="11"/>
  <c r="P96" i="11"/>
  <c r="E96" i="11"/>
  <c r="U95" i="11"/>
  <c r="S95" i="11"/>
  <c r="R95" i="11"/>
  <c r="Q95" i="11"/>
  <c r="P95" i="11"/>
  <c r="E95" i="11"/>
  <c r="T95" i="11" s="1"/>
  <c r="U94" i="11"/>
  <c r="T94" i="11"/>
  <c r="S94" i="11"/>
  <c r="R94" i="11"/>
  <c r="Q94" i="11"/>
  <c r="P94" i="11"/>
  <c r="E94" i="11"/>
  <c r="U93" i="11"/>
  <c r="T93" i="11"/>
  <c r="S93" i="11"/>
  <c r="R93" i="11"/>
  <c r="Q93" i="11"/>
  <c r="P93" i="11"/>
  <c r="E93" i="11"/>
  <c r="T92" i="11"/>
  <c r="S92" i="11"/>
  <c r="R92" i="11"/>
  <c r="Q92" i="11"/>
  <c r="P92" i="11"/>
  <c r="E92" i="11"/>
  <c r="U92" i="11" s="1"/>
  <c r="S91" i="11"/>
  <c r="R91" i="11"/>
  <c r="Q91" i="11"/>
  <c r="P91" i="11"/>
  <c r="E91" i="11"/>
  <c r="S90" i="11"/>
  <c r="R90" i="11"/>
  <c r="Q90" i="11"/>
  <c r="P90" i="11"/>
  <c r="E90" i="11"/>
  <c r="U89" i="11"/>
  <c r="S89" i="11"/>
  <c r="R89" i="11"/>
  <c r="Q89" i="11"/>
  <c r="P89" i="11"/>
  <c r="E89" i="11"/>
  <c r="T89" i="11" s="1"/>
  <c r="U88" i="11"/>
  <c r="T88" i="11"/>
  <c r="S88" i="11"/>
  <c r="R88" i="11"/>
  <c r="Q88" i="11"/>
  <c r="P88" i="11"/>
  <c r="P87" i="11" s="1"/>
  <c r="E88" i="11"/>
  <c r="R75" i="11"/>
  <c r="O75" i="11"/>
  <c r="N75" i="11"/>
  <c r="M75" i="11"/>
  <c r="L75" i="11"/>
  <c r="K75" i="11"/>
  <c r="J75" i="11"/>
  <c r="I75" i="11"/>
  <c r="H75" i="11"/>
  <c r="P75" i="11" s="1"/>
  <c r="G75" i="11"/>
  <c r="F75" i="11"/>
  <c r="C75" i="11"/>
  <c r="B75" i="11"/>
  <c r="S74" i="11"/>
  <c r="O74" i="11"/>
  <c r="N74" i="11"/>
  <c r="M74" i="11"/>
  <c r="L74" i="11"/>
  <c r="R74" i="11" s="1"/>
  <c r="K74" i="11"/>
  <c r="J74" i="11"/>
  <c r="I74" i="11"/>
  <c r="H74" i="11"/>
  <c r="G74" i="11"/>
  <c r="F74" i="11"/>
  <c r="C74" i="11"/>
  <c r="B74" i="11"/>
  <c r="E74" i="11" s="1"/>
  <c r="S73" i="11"/>
  <c r="O73" i="11"/>
  <c r="N73" i="11"/>
  <c r="M73" i="11"/>
  <c r="L73" i="11"/>
  <c r="R73" i="11" s="1"/>
  <c r="K73" i="11"/>
  <c r="J73" i="11"/>
  <c r="I73" i="11"/>
  <c r="Q73" i="11" s="1"/>
  <c r="H73" i="11"/>
  <c r="P73" i="11" s="1"/>
  <c r="G73" i="11"/>
  <c r="F73" i="11"/>
  <c r="C73" i="11"/>
  <c r="B73" i="11"/>
  <c r="E73" i="11" s="1"/>
  <c r="S72" i="11"/>
  <c r="R72" i="11"/>
  <c r="Q72" i="11"/>
  <c r="P72" i="11"/>
  <c r="E72" i="11"/>
  <c r="S71" i="11"/>
  <c r="R71" i="11"/>
  <c r="Q71" i="11"/>
  <c r="P71" i="11"/>
  <c r="E71" i="11"/>
  <c r="O69" i="11"/>
  <c r="N69" i="11"/>
  <c r="M69" i="11"/>
  <c r="L69" i="11"/>
  <c r="K69" i="11"/>
  <c r="J69" i="11"/>
  <c r="I69" i="11"/>
  <c r="H69" i="11"/>
  <c r="G69" i="11"/>
  <c r="F69" i="11"/>
  <c r="C69" i="11"/>
  <c r="B69" i="11"/>
  <c r="S68" i="11"/>
  <c r="O68" i="11"/>
  <c r="N68" i="11"/>
  <c r="M68" i="11"/>
  <c r="L68" i="11"/>
  <c r="R68" i="11" s="1"/>
  <c r="K68" i="11"/>
  <c r="J68" i="11"/>
  <c r="I68" i="11"/>
  <c r="H68" i="11"/>
  <c r="G68" i="11"/>
  <c r="F68" i="11"/>
  <c r="C68" i="11"/>
  <c r="B68" i="11"/>
  <c r="U67" i="11"/>
  <c r="S67" i="11"/>
  <c r="R67" i="11"/>
  <c r="Q67" i="11"/>
  <c r="P67" i="11"/>
  <c r="E67" i="11"/>
  <c r="T67" i="11" s="1"/>
  <c r="U66" i="11"/>
  <c r="T66" i="11"/>
  <c r="S66" i="11"/>
  <c r="R66" i="11"/>
  <c r="Q66" i="11"/>
  <c r="P66" i="11"/>
  <c r="E66" i="11"/>
  <c r="U65" i="11"/>
  <c r="T65" i="11"/>
  <c r="S65" i="11"/>
  <c r="R65" i="11"/>
  <c r="Q65" i="11"/>
  <c r="P65" i="11"/>
  <c r="E65" i="11"/>
  <c r="S64" i="11"/>
  <c r="R64" i="11"/>
  <c r="Q64" i="11"/>
  <c r="P64" i="11"/>
  <c r="E64" i="11"/>
  <c r="U64" i="11" s="1"/>
  <c r="U63" i="11"/>
  <c r="T63" i="11"/>
  <c r="S63" i="11"/>
  <c r="R63" i="11"/>
  <c r="Q63" i="11"/>
  <c r="P63" i="11"/>
  <c r="E63" i="11"/>
  <c r="O61" i="11"/>
  <c r="N61" i="11"/>
  <c r="M61" i="11"/>
  <c r="S61" i="11" s="1"/>
  <c r="L61" i="11"/>
  <c r="R61" i="11" s="1"/>
  <c r="K61" i="11"/>
  <c r="J61" i="11"/>
  <c r="I61" i="11"/>
  <c r="H61" i="11"/>
  <c r="C61" i="11"/>
  <c r="B61" i="11"/>
  <c r="S60" i="11"/>
  <c r="R60" i="11"/>
  <c r="Q60" i="11"/>
  <c r="P60" i="11"/>
  <c r="E60" i="11"/>
  <c r="U60" i="11" s="1"/>
  <c r="S59" i="11"/>
  <c r="R59" i="11"/>
  <c r="Q59" i="11"/>
  <c r="P59" i="11"/>
  <c r="E59" i="11"/>
  <c r="S58" i="11"/>
  <c r="R58" i="11"/>
  <c r="Q58" i="11"/>
  <c r="P58" i="11"/>
  <c r="E58" i="11"/>
  <c r="S57" i="11"/>
  <c r="R57" i="11"/>
  <c r="Q57" i="11"/>
  <c r="P57" i="11"/>
  <c r="E57" i="11"/>
  <c r="U57" i="11" s="1"/>
  <c r="O55" i="11"/>
  <c r="N55" i="11"/>
  <c r="M55" i="11"/>
  <c r="S55" i="11" s="1"/>
  <c r="L55" i="11"/>
  <c r="R55" i="11" s="1"/>
  <c r="K55" i="11"/>
  <c r="J55" i="11"/>
  <c r="I55" i="11"/>
  <c r="H55" i="11"/>
  <c r="G55" i="11"/>
  <c r="F55" i="11"/>
  <c r="C55" i="11"/>
  <c r="B55" i="11"/>
  <c r="U54" i="11"/>
  <c r="T54" i="11"/>
  <c r="S54" i="11"/>
  <c r="R54" i="11"/>
  <c r="Q54" i="11"/>
  <c r="P54" i="11"/>
  <c r="E54" i="11"/>
  <c r="U53" i="11"/>
  <c r="T53" i="11"/>
  <c r="S53" i="11"/>
  <c r="R53" i="11"/>
  <c r="Q53" i="11"/>
  <c r="P53" i="11"/>
  <c r="E53" i="11"/>
  <c r="U52" i="11"/>
  <c r="T52" i="11"/>
  <c r="S52" i="11"/>
  <c r="R52" i="11"/>
  <c r="Q52" i="11"/>
  <c r="P52" i="11"/>
  <c r="E52" i="11"/>
  <c r="U51" i="11"/>
  <c r="S51" i="11"/>
  <c r="R51" i="11"/>
  <c r="Q51" i="11"/>
  <c r="P51" i="11"/>
  <c r="E51" i="11"/>
  <c r="T51" i="11" s="1"/>
  <c r="S50" i="11"/>
  <c r="R50" i="11"/>
  <c r="Q50" i="11"/>
  <c r="P50" i="11"/>
  <c r="E50" i="11"/>
  <c r="U50" i="11" s="1"/>
  <c r="S49" i="11"/>
  <c r="R49" i="11"/>
  <c r="Q49" i="11"/>
  <c r="P49" i="11"/>
  <c r="E49" i="11"/>
  <c r="U49" i="11" s="1"/>
  <c r="S48" i="11"/>
  <c r="R48" i="11"/>
  <c r="Q48" i="11"/>
  <c r="P48" i="11"/>
  <c r="E48" i="11"/>
  <c r="S47" i="11"/>
  <c r="R47" i="11"/>
  <c r="Q47" i="11"/>
  <c r="P47" i="11"/>
  <c r="E47" i="11"/>
  <c r="T47" i="11" s="1"/>
  <c r="S46" i="11"/>
  <c r="R46" i="11"/>
  <c r="Q46" i="11"/>
  <c r="P46" i="11"/>
  <c r="E46" i="11"/>
  <c r="U46" i="11" s="1"/>
  <c r="U45" i="11"/>
  <c r="T45" i="11"/>
  <c r="S45" i="11"/>
  <c r="R45" i="11"/>
  <c r="Q45" i="11"/>
  <c r="P45" i="11"/>
  <c r="E45" i="11"/>
  <c r="S44" i="11"/>
  <c r="R44" i="11"/>
  <c r="Q44" i="11"/>
  <c r="P44" i="11"/>
  <c r="E44" i="11"/>
  <c r="U44" i="11" s="1"/>
  <c r="O42" i="11"/>
  <c r="N42" i="11"/>
  <c r="M42" i="11"/>
  <c r="L42" i="11"/>
  <c r="R42" i="11" s="1"/>
  <c r="K42" i="11"/>
  <c r="J42" i="11"/>
  <c r="I42" i="11"/>
  <c r="H42" i="11"/>
  <c r="G42" i="11"/>
  <c r="F42" i="11"/>
  <c r="C42" i="11"/>
  <c r="B42" i="11"/>
  <c r="E42" i="11" s="1"/>
  <c r="U41" i="11"/>
  <c r="T41" i="11"/>
  <c r="S41" i="11"/>
  <c r="R41" i="11"/>
  <c r="Q41" i="11"/>
  <c r="P41" i="11"/>
  <c r="E41" i="11"/>
  <c r="T40" i="11"/>
  <c r="S40" i="11"/>
  <c r="R40" i="11"/>
  <c r="Q40" i="11"/>
  <c r="U40" i="11" s="1"/>
  <c r="P40" i="11"/>
  <c r="E40" i="11"/>
  <c r="U39" i="11"/>
  <c r="T39" i="11"/>
  <c r="S39" i="11"/>
  <c r="R39" i="11"/>
  <c r="Q39" i="11"/>
  <c r="P39" i="11"/>
  <c r="E39" i="11"/>
  <c r="S38" i="11"/>
  <c r="R38" i="11"/>
  <c r="Q38" i="11"/>
  <c r="P38" i="11"/>
  <c r="E38" i="11"/>
  <c r="S37" i="11"/>
  <c r="R37" i="11"/>
  <c r="Q37" i="11"/>
  <c r="P37" i="11"/>
  <c r="E37" i="11"/>
  <c r="S35" i="11"/>
  <c r="O35" i="11"/>
  <c r="N35" i="11"/>
  <c r="M35" i="11"/>
  <c r="L35" i="11"/>
  <c r="K35" i="11"/>
  <c r="J35" i="11"/>
  <c r="I35" i="11"/>
  <c r="Q35" i="11" s="1"/>
  <c r="H35" i="11"/>
  <c r="P35" i="11" s="1"/>
  <c r="G35" i="11"/>
  <c r="F35" i="11"/>
  <c r="C35" i="11"/>
  <c r="B35" i="11"/>
  <c r="E35" i="11" s="1"/>
  <c r="S34" i="11"/>
  <c r="R34" i="11"/>
  <c r="Q34" i="11"/>
  <c r="P34" i="11"/>
  <c r="E34" i="11"/>
  <c r="O32" i="11"/>
  <c r="N32" i="11"/>
  <c r="M32" i="11"/>
  <c r="S32" i="11" s="1"/>
  <c r="L32" i="11"/>
  <c r="R32" i="11" s="1"/>
  <c r="K32" i="11"/>
  <c r="J32" i="11"/>
  <c r="I32" i="11"/>
  <c r="H32" i="11"/>
  <c r="P32" i="11" s="1"/>
  <c r="G32" i="11"/>
  <c r="F32" i="11"/>
  <c r="C32" i="11"/>
  <c r="B32" i="11"/>
  <c r="S31" i="11"/>
  <c r="R31" i="11"/>
  <c r="Q31" i="11"/>
  <c r="P31" i="11"/>
  <c r="E31" i="11"/>
  <c r="U30" i="11"/>
  <c r="S30" i="11"/>
  <c r="R30" i="11"/>
  <c r="Q30" i="11"/>
  <c r="P30" i="11"/>
  <c r="E30" i="11"/>
  <c r="T30" i="11" s="1"/>
  <c r="U29" i="11"/>
  <c r="T29" i="11"/>
  <c r="S29" i="11"/>
  <c r="R29" i="11"/>
  <c r="Q29" i="11"/>
  <c r="P29" i="11"/>
  <c r="E29" i="11"/>
  <c r="U28" i="11"/>
  <c r="T28" i="11"/>
  <c r="S28" i="11"/>
  <c r="R28" i="11"/>
  <c r="Q28" i="11"/>
  <c r="P28" i="11"/>
  <c r="E28" i="11"/>
  <c r="O26" i="11"/>
  <c r="N26" i="11"/>
  <c r="M26" i="11"/>
  <c r="S26" i="11" s="1"/>
  <c r="L26" i="11"/>
  <c r="R26" i="11" s="1"/>
  <c r="K26" i="11"/>
  <c r="J26" i="11"/>
  <c r="I26" i="11"/>
  <c r="H26" i="11"/>
  <c r="G26" i="11"/>
  <c r="F26" i="11"/>
  <c r="E26" i="11"/>
  <c r="C26" i="11"/>
  <c r="B26" i="11"/>
  <c r="S25" i="11"/>
  <c r="R25" i="11"/>
  <c r="Q25" i="11"/>
  <c r="P25" i="11"/>
  <c r="E25" i="11"/>
  <c r="U25" i="11" s="1"/>
  <c r="S24" i="11"/>
  <c r="R24" i="11"/>
  <c r="Q24" i="11"/>
  <c r="P24" i="11"/>
  <c r="E24" i="11"/>
  <c r="U23" i="11"/>
  <c r="T23" i="11"/>
  <c r="S23" i="11"/>
  <c r="R23" i="11"/>
  <c r="Q23" i="11"/>
  <c r="P23" i="11"/>
  <c r="E23" i="11"/>
  <c r="U22" i="11"/>
  <c r="T22" i="11"/>
  <c r="S22" i="11"/>
  <c r="R22" i="11"/>
  <c r="Q22" i="11"/>
  <c r="P22" i="11"/>
  <c r="E22" i="11"/>
  <c r="T21" i="11"/>
  <c r="S21" i="11"/>
  <c r="R21" i="11"/>
  <c r="Q21" i="11"/>
  <c r="P21" i="11"/>
  <c r="E21" i="11"/>
  <c r="U21" i="11" s="1"/>
  <c r="S20" i="11"/>
  <c r="R20" i="11"/>
  <c r="Q20" i="11"/>
  <c r="P20" i="11"/>
  <c r="E20" i="11"/>
  <c r="S19" i="11"/>
  <c r="R19" i="11"/>
  <c r="Q19" i="11"/>
  <c r="P19" i="11"/>
  <c r="E19" i="11"/>
  <c r="T19" i="11" s="1"/>
  <c r="S17" i="11"/>
  <c r="R17" i="11"/>
  <c r="O17" i="11"/>
  <c r="N17" i="11"/>
  <c r="M17" i="11"/>
  <c r="L17" i="11"/>
  <c r="K17" i="11"/>
  <c r="J17" i="11"/>
  <c r="I17" i="11"/>
  <c r="Q17" i="11" s="1"/>
  <c r="H17" i="11"/>
  <c r="G17" i="11"/>
  <c r="F17" i="11"/>
  <c r="C17" i="11"/>
  <c r="B17" i="11"/>
  <c r="E17" i="11" s="1"/>
  <c r="U16" i="11"/>
  <c r="S16" i="11"/>
  <c r="R16" i="11"/>
  <c r="Q16" i="11"/>
  <c r="P16" i="11"/>
  <c r="E16" i="11"/>
  <c r="T16" i="11" s="1"/>
  <c r="T15" i="11"/>
  <c r="S15" i="11"/>
  <c r="R15" i="11"/>
  <c r="Q15" i="11"/>
  <c r="P15" i="11"/>
  <c r="E15" i="11"/>
  <c r="U15" i="11" s="1"/>
  <c r="U14" i="11"/>
  <c r="T14" i="11"/>
  <c r="S14" i="11"/>
  <c r="R14" i="11"/>
  <c r="Q14" i="11"/>
  <c r="P14" i="11"/>
  <c r="E14" i="11"/>
  <c r="S13" i="11"/>
  <c r="R13" i="11"/>
  <c r="Q13" i="11"/>
  <c r="P13" i="11"/>
  <c r="E13" i="11"/>
  <c r="U13" i="11" s="1"/>
  <c r="U12" i="11"/>
  <c r="T12" i="11"/>
  <c r="S12" i="11"/>
  <c r="R12" i="11"/>
  <c r="Q12" i="11"/>
  <c r="P12" i="11"/>
  <c r="E12" i="11"/>
  <c r="U11" i="11"/>
  <c r="T11" i="11"/>
  <c r="S11" i="11"/>
  <c r="R11" i="11"/>
  <c r="Q11" i="11"/>
  <c r="P11" i="11"/>
  <c r="E11" i="11"/>
  <c r="T10" i="11"/>
  <c r="S10" i="11"/>
  <c r="R10" i="11"/>
  <c r="Q10" i="11"/>
  <c r="P10" i="11"/>
  <c r="E10" i="11"/>
  <c r="S9" i="11"/>
  <c r="R9" i="11"/>
  <c r="Q9" i="11"/>
  <c r="P9" i="11"/>
  <c r="E9" i="11"/>
  <c r="S96" i="10"/>
  <c r="R96" i="10"/>
  <c r="Q96" i="10"/>
  <c r="P96" i="10"/>
  <c r="E96" i="10"/>
  <c r="S95" i="10"/>
  <c r="R95" i="10"/>
  <c r="Q95" i="10"/>
  <c r="P95" i="10"/>
  <c r="E95" i="10"/>
  <c r="U95" i="10" s="1"/>
  <c r="U94" i="10"/>
  <c r="S94" i="10"/>
  <c r="R94" i="10"/>
  <c r="Q94" i="10"/>
  <c r="P94" i="10"/>
  <c r="E94" i="10"/>
  <c r="T94" i="10" s="1"/>
  <c r="U93" i="10"/>
  <c r="T93" i="10"/>
  <c r="S93" i="10"/>
  <c r="R93" i="10"/>
  <c r="Q93" i="10"/>
  <c r="P93" i="10"/>
  <c r="E93" i="10"/>
  <c r="U92" i="10"/>
  <c r="T92" i="10"/>
  <c r="S92" i="10"/>
  <c r="R92" i="10"/>
  <c r="Q92" i="10"/>
  <c r="P92" i="10"/>
  <c r="E92" i="10"/>
  <c r="U91" i="10"/>
  <c r="T91" i="10"/>
  <c r="S91" i="10"/>
  <c r="R91" i="10"/>
  <c r="Q91" i="10"/>
  <c r="P91" i="10"/>
  <c r="E91" i="10"/>
  <c r="S90" i="10"/>
  <c r="R90" i="10"/>
  <c r="Q90" i="10"/>
  <c r="P90" i="10"/>
  <c r="E90" i="10"/>
  <c r="U90" i="10" s="1"/>
  <c r="S89" i="10"/>
  <c r="R89" i="10"/>
  <c r="Q89" i="10"/>
  <c r="P89" i="10"/>
  <c r="E89" i="10"/>
  <c r="U88" i="10"/>
  <c r="S88" i="10"/>
  <c r="R88" i="10"/>
  <c r="Q88" i="10"/>
  <c r="P88" i="10"/>
  <c r="E88" i="10"/>
  <c r="O75" i="10"/>
  <c r="N75" i="10"/>
  <c r="M75" i="10"/>
  <c r="L75" i="10"/>
  <c r="K75" i="10"/>
  <c r="J75" i="10"/>
  <c r="I75" i="10"/>
  <c r="H75" i="10"/>
  <c r="G75" i="10"/>
  <c r="F75" i="10"/>
  <c r="C75" i="10"/>
  <c r="B75" i="10"/>
  <c r="O74" i="10"/>
  <c r="N74" i="10"/>
  <c r="M74" i="10"/>
  <c r="S74" i="10" s="1"/>
  <c r="L74" i="10"/>
  <c r="R74" i="10" s="1"/>
  <c r="K74" i="10"/>
  <c r="J74" i="10"/>
  <c r="I74" i="10"/>
  <c r="H74" i="10"/>
  <c r="P74" i="10" s="1"/>
  <c r="G74" i="10"/>
  <c r="F74" i="10"/>
  <c r="E74" i="10"/>
  <c r="C74" i="10"/>
  <c r="B74" i="10"/>
  <c r="O73" i="10"/>
  <c r="N73" i="10"/>
  <c r="M73" i="10"/>
  <c r="S73" i="10" s="1"/>
  <c r="L73" i="10"/>
  <c r="R73" i="10" s="1"/>
  <c r="K73" i="10"/>
  <c r="J73" i="10"/>
  <c r="I73" i="10"/>
  <c r="Q73" i="10" s="1"/>
  <c r="H73" i="10"/>
  <c r="P73" i="10" s="1"/>
  <c r="G73" i="10"/>
  <c r="F73" i="10"/>
  <c r="C73" i="10"/>
  <c r="E73" i="10" s="1"/>
  <c r="B73" i="10"/>
  <c r="S72" i="10"/>
  <c r="R72" i="10"/>
  <c r="Q72" i="10"/>
  <c r="P72" i="10"/>
  <c r="E72" i="10"/>
  <c r="U72" i="10" s="1"/>
  <c r="S71" i="10"/>
  <c r="R71" i="10"/>
  <c r="Q71" i="10"/>
  <c r="P71" i="10"/>
  <c r="E71" i="10"/>
  <c r="O69" i="10"/>
  <c r="N69" i="10"/>
  <c r="M69" i="10"/>
  <c r="L69" i="10"/>
  <c r="K69" i="10"/>
  <c r="J69" i="10"/>
  <c r="I69" i="10"/>
  <c r="H69" i="10"/>
  <c r="G69" i="10"/>
  <c r="F69" i="10"/>
  <c r="C69" i="10"/>
  <c r="B69" i="10"/>
  <c r="O68" i="10"/>
  <c r="N68" i="10"/>
  <c r="M68" i="10"/>
  <c r="S68" i="10" s="1"/>
  <c r="L68" i="10"/>
  <c r="R68" i="10" s="1"/>
  <c r="K68" i="10"/>
  <c r="J68" i="10"/>
  <c r="I68" i="10"/>
  <c r="H68" i="10"/>
  <c r="P68" i="10" s="1"/>
  <c r="G68" i="10"/>
  <c r="F68" i="10"/>
  <c r="C68" i="10"/>
  <c r="B68" i="10"/>
  <c r="E68" i="10" s="1"/>
  <c r="S67" i="10"/>
  <c r="R67" i="10"/>
  <c r="Q67" i="10"/>
  <c r="P67" i="10"/>
  <c r="E67" i="10"/>
  <c r="S66" i="10"/>
  <c r="R66" i="10"/>
  <c r="Q66" i="10"/>
  <c r="P66" i="10"/>
  <c r="E66" i="10"/>
  <c r="S65" i="10"/>
  <c r="R65" i="10"/>
  <c r="Q65" i="10"/>
  <c r="P65" i="10"/>
  <c r="E65" i="10"/>
  <c r="T65" i="10" s="1"/>
  <c r="S64" i="10"/>
  <c r="R64" i="10"/>
  <c r="Q64" i="10"/>
  <c r="P64" i="10"/>
  <c r="E64" i="10"/>
  <c r="U64" i="10" s="1"/>
  <c r="S63" i="10"/>
  <c r="R63" i="10"/>
  <c r="Q63" i="10"/>
  <c r="P63" i="10"/>
  <c r="E63" i="10"/>
  <c r="U63" i="10" s="1"/>
  <c r="O61" i="10"/>
  <c r="N61" i="10"/>
  <c r="M61" i="10"/>
  <c r="S61" i="10" s="1"/>
  <c r="L61" i="10"/>
  <c r="R61" i="10" s="1"/>
  <c r="K61" i="10"/>
  <c r="J61" i="10"/>
  <c r="I61" i="10"/>
  <c r="H61" i="10"/>
  <c r="C61" i="10"/>
  <c r="B61" i="10"/>
  <c r="E61" i="10" s="1"/>
  <c r="U60" i="10"/>
  <c r="T60" i="10"/>
  <c r="S60" i="10"/>
  <c r="R60" i="10"/>
  <c r="Q60" i="10"/>
  <c r="P60" i="10"/>
  <c r="E60" i="10"/>
  <c r="U59" i="10"/>
  <c r="T59" i="10"/>
  <c r="S59" i="10"/>
  <c r="R59" i="10"/>
  <c r="Q59" i="10"/>
  <c r="P59" i="10"/>
  <c r="E59" i="10"/>
  <c r="S58" i="10"/>
  <c r="R58" i="10"/>
  <c r="Q58" i="10"/>
  <c r="P58" i="10"/>
  <c r="E58" i="10"/>
  <c r="U58" i="10" s="1"/>
  <c r="S57" i="10"/>
  <c r="R57" i="10"/>
  <c r="Q57" i="10"/>
  <c r="P57" i="10"/>
  <c r="E57" i="10"/>
  <c r="O55" i="10"/>
  <c r="S55" i="10" s="1"/>
  <c r="N55" i="10"/>
  <c r="M55" i="10"/>
  <c r="L55" i="10"/>
  <c r="K55" i="10"/>
  <c r="J55" i="10"/>
  <c r="I55" i="10"/>
  <c r="H55" i="10"/>
  <c r="G55" i="10"/>
  <c r="F55" i="10"/>
  <c r="C55" i="10"/>
  <c r="B55" i="10"/>
  <c r="S54" i="10"/>
  <c r="R54" i="10"/>
  <c r="Q54" i="10"/>
  <c r="P54" i="10"/>
  <c r="E54" i="10"/>
  <c r="U53" i="10"/>
  <c r="S53" i="10"/>
  <c r="R53" i="10"/>
  <c r="Q53" i="10"/>
  <c r="P53" i="10"/>
  <c r="E53" i="10"/>
  <c r="T53" i="10" s="1"/>
  <c r="S52" i="10"/>
  <c r="R52" i="10"/>
  <c r="Q52" i="10"/>
  <c r="P52" i="10"/>
  <c r="E52" i="10"/>
  <c r="U52" i="10" s="1"/>
  <c r="S51" i="10"/>
  <c r="R51" i="10"/>
  <c r="Q51" i="10"/>
  <c r="P51" i="10"/>
  <c r="E51" i="10"/>
  <c r="S50" i="10"/>
  <c r="R50" i="10"/>
  <c r="Q50" i="10"/>
  <c r="P50" i="10"/>
  <c r="E50" i="10"/>
  <c r="U50" i="10" s="1"/>
  <c r="U49" i="10"/>
  <c r="T49" i="10"/>
  <c r="S49" i="10"/>
  <c r="R49" i="10"/>
  <c r="Q49" i="10"/>
  <c r="P49" i="10"/>
  <c r="E49" i="10"/>
  <c r="U48" i="10"/>
  <c r="T48" i="10"/>
  <c r="S48" i="10"/>
  <c r="R48" i="10"/>
  <c r="Q48" i="10"/>
  <c r="P48" i="10"/>
  <c r="E48" i="10"/>
  <c r="S47" i="10"/>
  <c r="R47" i="10"/>
  <c r="Q47" i="10"/>
  <c r="P47" i="10"/>
  <c r="E47" i="10"/>
  <c r="U47" i="10" s="1"/>
  <c r="S46" i="10"/>
  <c r="R46" i="10"/>
  <c r="Q46" i="10"/>
  <c r="P46" i="10"/>
  <c r="E46" i="10"/>
  <c r="S45" i="10"/>
  <c r="R45" i="10"/>
  <c r="Q45" i="10"/>
  <c r="P45" i="10"/>
  <c r="E45" i="10"/>
  <c r="U44" i="10"/>
  <c r="T44" i="10"/>
  <c r="S44" i="10"/>
  <c r="R44" i="10"/>
  <c r="Q44" i="10"/>
  <c r="P44" i="10"/>
  <c r="E44" i="10"/>
  <c r="S42" i="10"/>
  <c r="R42" i="10"/>
  <c r="Q42" i="10"/>
  <c r="O42" i="10"/>
  <c r="N42" i="10"/>
  <c r="M42" i="10"/>
  <c r="L42" i="10"/>
  <c r="K42" i="10"/>
  <c r="J42" i="10"/>
  <c r="I42" i="10"/>
  <c r="H42" i="10"/>
  <c r="P42" i="10" s="1"/>
  <c r="G42" i="10"/>
  <c r="F42" i="10"/>
  <c r="C42" i="10"/>
  <c r="B42" i="10"/>
  <c r="E42" i="10" s="1"/>
  <c r="U41" i="10"/>
  <c r="T41" i="10"/>
  <c r="S41" i="10"/>
  <c r="R41" i="10"/>
  <c r="Q41" i="10"/>
  <c r="P41" i="10"/>
  <c r="E41" i="10"/>
  <c r="T40" i="10"/>
  <c r="S40" i="10"/>
  <c r="R40" i="10"/>
  <c r="Q40" i="10"/>
  <c r="P40" i="10"/>
  <c r="E40" i="10"/>
  <c r="U40" i="10" s="1"/>
  <c r="S39" i="10"/>
  <c r="R39" i="10"/>
  <c r="Q39" i="10"/>
  <c r="P39" i="10"/>
  <c r="E39" i="10"/>
  <c r="U39" i="10" s="1"/>
  <c r="T38" i="10"/>
  <c r="S38" i="10"/>
  <c r="R38" i="10"/>
  <c r="Q38" i="10"/>
  <c r="U38" i="10" s="1"/>
  <c r="P38" i="10"/>
  <c r="E38" i="10"/>
  <c r="S37" i="10"/>
  <c r="R37" i="10"/>
  <c r="Q37" i="10"/>
  <c r="U37" i="10" s="1"/>
  <c r="P37" i="10"/>
  <c r="T37" i="10" s="1"/>
  <c r="E37" i="10"/>
  <c r="R35" i="10"/>
  <c r="O35" i="10"/>
  <c r="N35" i="10"/>
  <c r="M35" i="10"/>
  <c r="S35" i="10" s="1"/>
  <c r="L35" i="10"/>
  <c r="K35" i="10"/>
  <c r="J35" i="10"/>
  <c r="I35" i="10"/>
  <c r="Q35" i="10" s="1"/>
  <c r="H35" i="10"/>
  <c r="P35" i="10" s="1"/>
  <c r="G35" i="10"/>
  <c r="F35" i="10"/>
  <c r="E35" i="10"/>
  <c r="C35" i="10"/>
  <c r="B35" i="10"/>
  <c r="U34" i="10"/>
  <c r="S34" i="10"/>
  <c r="R34" i="10"/>
  <c r="Q34" i="10"/>
  <c r="P34" i="10"/>
  <c r="T34" i="10" s="1"/>
  <c r="E34" i="10"/>
  <c r="O32" i="10"/>
  <c r="N32" i="10"/>
  <c r="M32" i="10"/>
  <c r="S32" i="10" s="1"/>
  <c r="L32" i="10"/>
  <c r="R32" i="10" s="1"/>
  <c r="K32" i="10"/>
  <c r="J32" i="10"/>
  <c r="I32" i="10"/>
  <c r="H32" i="10"/>
  <c r="G32" i="10"/>
  <c r="F32" i="10"/>
  <c r="C32" i="10"/>
  <c r="E32" i="10" s="1"/>
  <c r="B32" i="10"/>
  <c r="U31" i="10"/>
  <c r="T31" i="10"/>
  <c r="S31" i="10"/>
  <c r="R31" i="10"/>
  <c r="Q31" i="10"/>
  <c r="P31" i="10"/>
  <c r="E31" i="10"/>
  <c r="T30" i="10"/>
  <c r="S30" i="10"/>
  <c r="R30" i="10"/>
  <c r="Q30" i="10"/>
  <c r="P30" i="10"/>
  <c r="E30" i="10"/>
  <c r="U30" i="10" s="1"/>
  <c r="S29" i="10"/>
  <c r="R29" i="10"/>
  <c r="Q29" i="10"/>
  <c r="P29" i="10"/>
  <c r="E29" i="10"/>
  <c r="S28" i="10"/>
  <c r="R28" i="10"/>
  <c r="Q28" i="10"/>
  <c r="P28" i="10"/>
  <c r="E28" i="10"/>
  <c r="T28" i="10" s="1"/>
  <c r="S26" i="10"/>
  <c r="O26" i="10"/>
  <c r="N26" i="10"/>
  <c r="M26" i="10"/>
  <c r="L26" i="10"/>
  <c r="K26" i="10"/>
  <c r="J26" i="10"/>
  <c r="I26" i="10"/>
  <c r="Q26" i="10" s="1"/>
  <c r="H26" i="10"/>
  <c r="G26" i="10"/>
  <c r="F26" i="10"/>
  <c r="C26" i="10"/>
  <c r="B26" i="10"/>
  <c r="E26" i="10" s="1"/>
  <c r="U25" i="10"/>
  <c r="S25" i="10"/>
  <c r="R25" i="10"/>
  <c r="Q25" i="10"/>
  <c r="P25" i="10"/>
  <c r="E25" i="10"/>
  <c r="T25" i="10" s="1"/>
  <c r="S24" i="10"/>
  <c r="R24" i="10"/>
  <c r="Q24" i="10"/>
  <c r="P24" i="10"/>
  <c r="E24" i="10"/>
  <c r="U24" i="10" s="1"/>
  <c r="T23" i="10"/>
  <c r="S23" i="10"/>
  <c r="R23" i="10"/>
  <c r="Q23" i="10"/>
  <c r="P23" i="10"/>
  <c r="E23" i="10"/>
  <c r="U23" i="10" s="1"/>
  <c r="U22" i="10"/>
  <c r="S22" i="10"/>
  <c r="R22" i="10"/>
  <c r="Q22" i="10"/>
  <c r="P22" i="10"/>
  <c r="E22" i="10"/>
  <c r="T22" i="10" s="1"/>
  <c r="U21" i="10"/>
  <c r="T21" i="10"/>
  <c r="S21" i="10"/>
  <c r="R21" i="10"/>
  <c r="Q21" i="10"/>
  <c r="P21" i="10"/>
  <c r="E21" i="10"/>
  <c r="U20" i="10"/>
  <c r="T20" i="10"/>
  <c r="S20" i="10"/>
  <c r="R20" i="10"/>
  <c r="Q20" i="10"/>
  <c r="P20" i="10"/>
  <c r="E20" i="10"/>
  <c r="T19" i="10"/>
  <c r="S19" i="10"/>
  <c r="R19" i="10"/>
  <c r="Q19" i="10"/>
  <c r="P19" i="10"/>
  <c r="E19" i="10"/>
  <c r="O17" i="10"/>
  <c r="N17" i="10"/>
  <c r="M17" i="10"/>
  <c r="L17" i="10"/>
  <c r="R17" i="10" s="1"/>
  <c r="K17" i="10"/>
  <c r="J17" i="10"/>
  <c r="I17" i="10"/>
  <c r="H17" i="10"/>
  <c r="P17" i="10" s="1"/>
  <c r="G17" i="10"/>
  <c r="F17" i="10"/>
  <c r="C17" i="10"/>
  <c r="E17" i="10" s="1"/>
  <c r="B17" i="10"/>
  <c r="T16" i="10"/>
  <c r="S16" i="10"/>
  <c r="R16" i="10"/>
  <c r="Q16" i="10"/>
  <c r="P16" i="10"/>
  <c r="E16" i="10"/>
  <c r="U16" i="10" s="1"/>
  <c r="S15" i="10"/>
  <c r="R15" i="10"/>
  <c r="Q15" i="10"/>
  <c r="P15" i="10"/>
  <c r="E15" i="10"/>
  <c r="U14" i="10"/>
  <c r="S14" i="10"/>
  <c r="R14" i="10"/>
  <c r="Q14" i="10"/>
  <c r="P14" i="10"/>
  <c r="E14" i="10"/>
  <c r="T14" i="10" s="1"/>
  <c r="U13" i="10"/>
  <c r="T13" i="10"/>
  <c r="S13" i="10"/>
  <c r="R13" i="10"/>
  <c r="Q13" i="10"/>
  <c r="P13" i="10"/>
  <c r="E13" i="10"/>
  <c r="T12" i="10"/>
  <c r="S12" i="10"/>
  <c r="R12" i="10"/>
  <c r="Q12" i="10"/>
  <c r="P12" i="10"/>
  <c r="E12" i="10"/>
  <c r="U12" i="10" s="1"/>
  <c r="T11" i="10"/>
  <c r="S11" i="10"/>
  <c r="R11" i="10"/>
  <c r="Q11" i="10"/>
  <c r="P11" i="10"/>
  <c r="E11" i="10"/>
  <c r="U11" i="10" s="1"/>
  <c r="T10" i="10"/>
  <c r="S10" i="10"/>
  <c r="R10" i="10"/>
  <c r="Q10" i="10"/>
  <c r="U10" i="10" s="1"/>
  <c r="P10" i="10"/>
  <c r="E10" i="10"/>
  <c r="U9" i="10"/>
  <c r="T9" i="10"/>
  <c r="S9" i="10"/>
  <c r="R9" i="10"/>
  <c r="Q9" i="10"/>
  <c r="P9" i="10"/>
  <c r="E9" i="10"/>
  <c r="S96" i="9"/>
  <c r="R96" i="9"/>
  <c r="Q96" i="9"/>
  <c r="P96" i="9"/>
  <c r="E96" i="9"/>
  <c r="U96" i="9" s="1"/>
  <c r="S95" i="9"/>
  <c r="R95" i="9"/>
  <c r="Q95" i="9"/>
  <c r="P95" i="9"/>
  <c r="E95" i="9"/>
  <c r="S94" i="9"/>
  <c r="R94" i="9"/>
  <c r="Q94" i="9"/>
  <c r="P94" i="9"/>
  <c r="E94" i="9"/>
  <c r="T94" i="9" s="1"/>
  <c r="S93" i="9"/>
  <c r="R93" i="9"/>
  <c r="Q93" i="9"/>
  <c r="P93" i="9"/>
  <c r="E93" i="9"/>
  <c r="S92" i="9"/>
  <c r="R92" i="9"/>
  <c r="Q92" i="9"/>
  <c r="P92" i="9"/>
  <c r="E92" i="9"/>
  <c r="U92" i="9" s="1"/>
  <c r="U91" i="9"/>
  <c r="S91" i="9"/>
  <c r="R91" i="9"/>
  <c r="Q91" i="9"/>
  <c r="P91" i="9"/>
  <c r="E91" i="9"/>
  <c r="T91" i="9" s="1"/>
  <c r="U90" i="9"/>
  <c r="T90" i="9"/>
  <c r="S90" i="9"/>
  <c r="R90" i="9"/>
  <c r="Q90" i="9"/>
  <c r="P90" i="9"/>
  <c r="E90" i="9"/>
  <c r="U89" i="9"/>
  <c r="T89" i="9"/>
  <c r="S89" i="9"/>
  <c r="R89" i="9"/>
  <c r="Q89" i="9"/>
  <c r="P89" i="9"/>
  <c r="E89" i="9"/>
  <c r="T88" i="9"/>
  <c r="S88" i="9"/>
  <c r="R88" i="9"/>
  <c r="Q88" i="9"/>
  <c r="Q87" i="9" s="1"/>
  <c r="P88" i="9"/>
  <c r="E88" i="9"/>
  <c r="O75" i="9"/>
  <c r="N75" i="9"/>
  <c r="M75" i="9"/>
  <c r="L75" i="9"/>
  <c r="K75" i="9"/>
  <c r="J75" i="9"/>
  <c r="I75" i="9"/>
  <c r="H75" i="9"/>
  <c r="G75" i="9"/>
  <c r="F75" i="9"/>
  <c r="C75" i="9"/>
  <c r="B75" i="9"/>
  <c r="O74" i="9"/>
  <c r="N74" i="9"/>
  <c r="R74" i="9" s="1"/>
  <c r="M74" i="9"/>
  <c r="S74" i="9" s="1"/>
  <c r="L74" i="9"/>
  <c r="K74" i="9"/>
  <c r="J74" i="9"/>
  <c r="I74" i="9"/>
  <c r="Q74" i="9" s="1"/>
  <c r="H74" i="9"/>
  <c r="P74" i="9" s="1"/>
  <c r="G74" i="9"/>
  <c r="F74" i="9"/>
  <c r="E74" i="9"/>
  <c r="C74" i="9"/>
  <c r="B74" i="9"/>
  <c r="O73" i="9"/>
  <c r="S73" i="9" s="1"/>
  <c r="N73" i="9"/>
  <c r="R73" i="9" s="1"/>
  <c r="M73" i="9"/>
  <c r="L73" i="9"/>
  <c r="K73" i="9"/>
  <c r="J73" i="9"/>
  <c r="I73" i="9"/>
  <c r="Q73" i="9" s="1"/>
  <c r="H73" i="9"/>
  <c r="P73" i="9" s="1"/>
  <c r="G73" i="9"/>
  <c r="F73" i="9"/>
  <c r="C73" i="9"/>
  <c r="B73" i="9"/>
  <c r="E73" i="9" s="1"/>
  <c r="U72" i="9"/>
  <c r="T72" i="9"/>
  <c r="S72" i="9"/>
  <c r="R72" i="9"/>
  <c r="Q72" i="9"/>
  <c r="P72" i="9"/>
  <c r="E72" i="9"/>
  <c r="U71" i="9"/>
  <c r="S71" i="9"/>
  <c r="R71" i="9"/>
  <c r="Q71" i="9"/>
  <c r="P71" i="9"/>
  <c r="T71" i="9" s="1"/>
  <c r="E71" i="9"/>
  <c r="O69" i="9"/>
  <c r="N69" i="9"/>
  <c r="M69" i="9"/>
  <c r="L69" i="9"/>
  <c r="K69" i="9"/>
  <c r="J69" i="9"/>
  <c r="I69" i="9"/>
  <c r="H69" i="9"/>
  <c r="G69" i="9"/>
  <c r="F69" i="9"/>
  <c r="C69" i="9"/>
  <c r="B69" i="9"/>
  <c r="R68" i="9"/>
  <c r="O68" i="9"/>
  <c r="N68" i="9"/>
  <c r="M68" i="9"/>
  <c r="S68" i="9" s="1"/>
  <c r="L68" i="9"/>
  <c r="K68" i="9"/>
  <c r="J68" i="9"/>
  <c r="I68" i="9"/>
  <c r="H68" i="9"/>
  <c r="G68" i="9"/>
  <c r="F68" i="9"/>
  <c r="C68" i="9"/>
  <c r="B68" i="9"/>
  <c r="U67" i="9"/>
  <c r="T67" i="9"/>
  <c r="S67" i="9"/>
  <c r="R67" i="9"/>
  <c r="Q67" i="9"/>
  <c r="P67" i="9"/>
  <c r="E67" i="9"/>
  <c r="U66" i="9"/>
  <c r="T66" i="9"/>
  <c r="S66" i="9"/>
  <c r="R66" i="9"/>
  <c r="Q66" i="9"/>
  <c r="P66" i="9"/>
  <c r="E66" i="9"/>
  <c r="S65" i="9"/>
  <c r="R65" i="9"/>
  <c r="Q65" i="9"/>
  <c r="P65" i="9"/>
  <c r="E65" i="9"/>
  <c r="U65" i="9" s="1"/>
  <c r="S64" i="9"/>
  <c r="R64" i="9"/>
  <c r="Q64" i="9"/>
  <c r="P64" i="9"/>
  <c r="E64" i="9"/>
  <c r="S63" i="9"/>
  <c r="R63" i="9"/>
  <c r="Q63" i="9"/>
  <c r="P63" i="9"/>
  <c r="E63" i="9"/>
  <c r="O61" i="9"/>
  <c r="N61" i="9"/>
  <c r="M61" i="9"/>
  <c r="S61" i="9" s="1"/>
  <c r="L61" i="9"/>
  <c r="R61" i="9" s="1"/>
  <c r="K61" i="9"/>
  <c r="J61" i="9"/>
  <c r="I61" i="9"/>
  <c r="H61" i="9"/>
  <c r="C61" i="9"/>
  <c r="B61" i="9"/>
  <c r="T60" i="9"/>
  <c r="S60" i="9"/>
  <c r="R60" i="9"/>
  <c r="Q60" i="9"/>
  <c r="P60" i="9"/>
  <c r="E60" i="9"/>
  <c r="U60" i="9" s="1"/>
  <c r="U59" i="9"/>
  <c r="S59" i="9"/>
  <c r="R59" i="9"/>
  <c r="Q59" i="9"/>
  <c r="P59" i="9"/>
  <c r="E59" i="9"/>
  <c r="T59" i="9" s="1"/>
  <c r="U58" i="9"/>
  <c r="T58" i="9"/>
  <c r="S58" i="9"/>
  <c r="R58" i="9"/>
  <c r="Q58" i="9"/>
  <c r="P58" i="9"/>
  <c r="E58" i="9"/>
  <c r="S57" i="9"/>
  <c r="R57" i="9"/>
  <c r="Q57" i="9"/>
  <c r="P57" i="9"/>
  <c r="E57" i="9"/>
  <c r="U57" i="9" s="1"/>
  <c r="R55" i="9"/>
  <c r="O55" i="9"/>
  <c r="N55" i="9"/>
  <c r="M55" i="9"/>
  <c r="S55" i="9" s="1"/>
  <c r="L55" i="9"/>
  <c r="K55" i="9"/>
  <c r="J55" i="9"/>
  <c r="I55" i="9"/>
  <c r="H55" i="9"/>
  <c r="G55" i="9"/>
  <c r="F55" i="9"/>
  <c r="E55" i="9"/>
  <c r="C55" i="9"/>
  <c r="B55" i="9"/>
  <c r="U54" i="9"/>
  <c r="T54" i="9"/>
  <c r="S54" i="9"/>
  <c r="R54" i="9"/>
  <c r="Q54" i="9"/>
  <c r="P54" i="9"/>
  <c r="E54" i="9"/>
  <c r="T53" i="9"/>
  <c r="S53" i="9"/>
  <c r="R53" i="9"/>
  <c r="Q53" i="9"/>
  <c r="P53" i="9"/>
  <c r="E53" i="9"/>
  <c r="U53" i="9" s="1"/>
  <c r="S52" i="9"/>
  <c r="R52" i="9"/>
  <c r="Q52" i="9"/>
  <c r="P52" i="9"/>
  <c r="E52" i="9"/>
  <c r="S51" i="9"/>
  <c r="R51" i="9"/>
  <c r="Q51" i="9"/>
  <c r="P51" i="9"/>
  <c r="E51" i="9"/>
  <c r="T51" i="9" s="1"/>
  <c r="S50" i="9"/>
  <c r="R50" i="9"/>
  <c r="Q50" i="9"/>
  <c r="P50" i="9"/>
  <c r="E50" i="9"/>
  <c r="T50" i="9" s="1"/>
  <c r="U49" i="9"/>
  <c r="S49" i="9"/>
  <c r="R49" i="9"/>
  <c r="Q49" i="9"/>
  <c r="P49" i="9"/>
  <c r="E49" i="9"/>
  <c r="T49" i="9" s="1"/>
  <c r="S48" i="9"/>
  <c r="R48" i="9"/>
  <c r="Q48" i="9"/>
  <c r="P48" i="9"/>
  <c r="E48" i="9"/>
  <c r="U48" i="9" s="1"/>
  <c r="U47" i="9"/>
  <c r="S47" i="9"/>
  <c r="R47" i="9"/>
  <c r="Q47" i="9"/>
  <c r="P47" i="9"/>
  <c r="E47" i="9"/>
  <c r="T47" i="9" s="1"/>
  <c r="U46" i="9"/>
  <c r="T46" i="9"/>
  <c r="S46" i="9"/>
  <c r="R46" i="9"/>
  <c r="Q46" i="9"/>
  <c r="P46" i="9"/>
  <c r="E46" i="9"/>
  <c r="S45" i="9"/>
  <c r="R45" i="9"/>
  <c r="Q45" i="9"/>
  <c r="P45" i="9"/>
  <c r="E45" i="9"/>
  <c r="S44" i="9"/>
  <c r="R44" i="9"/>
  <c r="Q44" i="9"/>
  <c r="P44" i="9"/>
  <c r="E44" i="9"/>
  <c r="O42" i="9"/>
  <c r="N42" i="9"/>
  <c r="M42" i="9"/>
  <c r="L42" i="9"/>
  <c r="R42" i="9" s="1"/>
  <c r="K42" i="9"/>
  <c r="J42" i="9"/>
  <c r="I42" i="9"/>
  <c r="H42" i="9"/>
  <c r="G42" i="9"/>
  <c r="F42" i="9"/>
  <c r="C42" i="9"/>
  <c r="B42" i="9"/>
  <c r="S41" i="9"/>
  <c r="R41" i="9"/>
  <c r="Q41" i="9"/>
  <c r="P41" i="9"/>
  <c r="E41" i="9"/>
  <c r="S40" i="9"/>
  <c r="R40" i="9"/>
  <c r="Q40" i="9"/>
  <c r="P40" i="9"/>
  <c r="E40" i="9"/>
  <c r="T40" i="9" s="1"/>
  <c r="S39" i="9"/>
  <c r="R39" i="9"/>
  <c r="Q39" i="9"/>
  <c r="P39" i="9"/>
  <c r="E39" i="9"/>
  <c r="T39" i="9" s="1"/>
  <c r="U38" i="9"/>
  <c r="T38" i="9"/>
  <c r="S38" i="9"/>
  <c r="R38" i="9"/>
  <c r="Q38" i="9"/>
  <c r="P38" i="9"/>
  <c r="E38" i="9"/>
  <c r="U37" i="9"/>
  <c r="T37" i="9"/>
  <c r="S37" i="9"/>
  <c r="R37" i="9"/>
  <c r="Q37" i="9"/>
  <c r="P37" i="9"/>
  <c r="E37" i="9"/>
  <c r="R35" i="9"/>
  <c r="O35" i="9"/>
  <c r="S35" i="9" s="1"/>
  <c r="N35" i="9"/>
  <c r="M35" i="9"/>
  <c r="L35" i="9"/>
  <c r="K35" i="9"/>
  <c r="J35" i="9"/>
  <c r="I35" i="9"/>
  <c r="Q35" i="9" s="1"/>
  <c r="H35" i="9"/>
  <c r="P35" i="9" s="1"/>
  <c r="G35" i="9"/>
  <c r="F35" i="9"/>
  <c r="C35" i="9"/>
  <c r="B35" i="9"/>
  <c r="T34" i="9"/>
  <c r="S34" i="9"/>
  <c r="R34" i="9"/>
  <c r="Q34" i="9"/>
  <c r="P34" i="9"/>
  <c r="E34" i="9"/>
  <c r="U34" i="9" s="1"/>
  <c r="O32" i="9"/>
  <c r="N32" i="9"/>
  <c r="M32" i="9"/>
  <c r="S32" i="9" s="1"/>
  <c r="L32" i="9"/>
  <c r="R32" i="9" s="1"/>
  <c r="K32" i="9"/>
  <c r="J32" i="9"/>
  <c r="I32" i="9"/>
  <c r="H32" i="9"/>
  <c r="G32" i="9"/>
  <c r="F32" i="9"/>
  <c r="C32" i="9"/>
  <c r="B32" i="9"/>
  <c r="E32" i="9" s="1"/>
  <c r="T31" i="9"/>
  <c r="S31" i="9"/>
  <c r="R31" i="9"/>
  <c r="Q31" i="9"/>
  <c r="P31" i="9"/>
  <c r="E31" i="9"/>
  <c r="U31" i="9" s="1"/>
  <c r="U30" i="9"/>
  <c r="T30" i="9"/>
  <c r="S30" i="9"/>
  <c r="R30" i="9"/>
  <c r="Q30" i="9"/>
  <c r="P30" i="9"/>
  <c r="E30" i="9"/>
  <c r="U29" i="9"/>
  <c r="T29" i="9"/>
  <c r="S29" i="9"/>
  <c r="R29" i="9"/>
  <c r="Q29" i="9"/>
  <c r="P29" i="9"/>
  <c r="E29" i="9"/>
  <c r="S28" i="9"/>
  <c r="R28" i="9"/>
  <c r="Q28" i="9"/>
  <c r="P28" i="9"/>
  <c r="E28" i="9"/>
  <c r="U28" i="9" s="1"/>
  <c r="S26" i="9"/>
  <c r="O26" i="9"/>
  <c r="N26" i="9"/>
  <c r="M26" i="9"/>
  <c r="L26" i="9"/>
  <c r="R26" i="9" s="1"/>
  <c r="K26" i="9"/>
  <c r="J26" i="9"/>
  <c r="I26" i="9"/>
  <c r="H26" i="9"/>
  <c r="P26" i="9" s="1"/>
  <c r="G26" i="9"/>
  <c r="F26" i="9"/>
  <c r="C26" i="9"/>
  <c r="B26" i="9"/>
  <c r="S25" i="9"/>
  <c r="R25" i="9"/>
  <c r="Q25" i="9"/>
  <c r="P25" i="9"/>
  <c r="E25" i="9"/>
  <c r="U25" i="9" s="1"/>
  <c r="S24" i="9"/>
  <c r="R24" i="9"/>
  <c r="Q24" i="9"/>
  <c r="P24" i="9"/>
  <c r="E24" i="9"/>
  <c r="T24" i="9" s="1"/>
  <c r="U23" i="9"/>
  <c r="T23" i="9"/>
  <c r="S23" i="9"/>
  <c r="R23" i="9"/>
  <c r="Q23" i="9"/>
  <c r="P23" i="9"/>
  <c r="E23" i="9"/>
  <c r="U22" i="9"/>
  <c r="T22" i="9"/>
  <c r="S22" i="9"/>
  <c r="R22" i="9"/>
  <c r="Q22" i="9"/>
  <c r="P22" i="9"/>
  <c r="E22" i="9"/>
  <c r="T21" i="9"/>
  <c r="S21" i="9"/>
  <c r="R21" i="9"/>
  <c r="Q21" i="9"/>
  <c r="P21" i="9"/>
  <c r="E21" i="9"/>
  <c r="U21" i="9" s="1"/>
  <c r="T20" i="9"/>
  <c r="S20" i="9"/>
  <c r="R20" i="9"/>
  <c r="Q20" i="9"/>
  <c r="P20" i="9"/>
  <c r="E20" i="9"/>
  <c r="U20" i="9" s="1"/>
  <c r="U19" i="9"/>
  <c r="S19" i="9"/>
  <c r="R19" i="9"/>
  <c r="Q19" i="9"/>
  <c r="P19" i="9"/>
  <c r="E19" i="9"/>
  <c r="T19" i="9" s="1"/>
  <c r="O17" i="9"/>
  <c r="N17" i="9"/>
  <c r="R17" i="9" s="1"/>
  <c r="M17" i="9"/>
  <c r="S17" i="9" s="1"/>
  <c r="L17" i="9"/>
  <c r="K17" i="9"/>
  <c r="J17" i="9"/>
  <c r="I17" i="9"/>
  <c r="H17" i="9"/>
  <c r="P17" i="9" s="1"/>
  <c r="G17" i="9"/>
  <c r="F17" i="9"/>
  <c r="E17" i="9"/>
  <c r="C17" i="9"/>
  <c r="B17" i="9"/>
  <c r="U16" i="9"/>
  <c r="S16" i="9"/>
  <c r="R16" i="9"/>
  <c r="Q16" i="9"/>
  <c r="P16" i="9"/>
  <c r="E16" i="9"/>
  <c r="T16" i="9" s="1"/>
  <c r="S15" i="9"/>
  <c r="R15" i="9"/>
  <c r="Q15" i="9"/>
  <c r="P15" i="9"/>
  <c r="E15" i="9"/>
  <c r="S14" i="9"/>
  <c r="R14" i="9"/>
  <c r="Q14" i="9"/>
  <c r="P14" i="9"/>
  <c r="E14" i="9"/>
  <c r="U14" i="9" s="1"/>
  <c r="U13" i="9"/>
  <c r="S13" i="9"/>
  <c r="R13" i="9"/>
  <c r="Q13" i="9"/>
  <c r="P13" i="9"/>
  <c r="E13" i="9"/>
  <c r="T13" i="9" s="1"/>
  <c r="U12" i="9"/>
  <c r="T12" i="9"/>
  <c r="S12" i="9"/>
  <c r="R12" i="9"/>
  <c r="Q12" i="9"/>
  <c r="P12" i="9"/>
  <c r="E12" i="9"/>
  <c r="U11" i="9"/>
  <c r="T11" i="9"/>
  <c r="S11" i="9"/>
  <c r="R11" i="9"/>
  <c r="Q11" i="9"/>
  <c r="P11" i="9"/>
  <c r="E11" i="9"/>
  <c r="S10" i="9"/>
  <c r="R10" i="9"/>
  <c r="Q10" i="9"/>
  <c r="P10" i="9"/>
  <c r="E10" i="9"/>
  <c r="U10" i="9" s="1"/>
  <c r="T9" i="9"/>
  <c r="S9" i="9"/>
  <c r="R9" i="9"/>
  <c r="Q9" i="9"/>
  <c r="P9" i="9"/>
  <c r="E9" i="9"/>
  <c r="U9" i="9" s="1"/>
  <c r="U96" i="8"/>
  <c r="S96" i="8"/>
  <c r="R96" i="8"/>
  <c r="Q96" i="8"/>
  <c r="P96" i="8"/>
  <c r="E96" i="8"/>
  <c r="T96" i="8" s="1"/>
  <c r="S95" i="8"/>
  <c r="R95" i="8"/>
  <c r="Q95" i="8"/>
  <c r="P95" i="8"/>
  <c r="E95" i="8"/>
  <c r="S94" i="8"/>
  <c r="R94" i="8"/>
  <c r="Q94" i="8"/>
  <c r="P94" i="8"/>
  <c r="E94" i="8"/>
  <c r="U94" i="8" s="1"/>
  <c r="U93" i="8"/>
  <c r="S93" i="8"/>
  <c r="R93" i="8"/>
  <c r="Q93" i="8"/>
  <c r="P93" i="8"/>
  <c r="E93" i="8"/>
  <c r="T93" i="8" s="1"/>
  <c r="U92" i="8"/>
  <c r="T92" i="8"/>
  <c r="S92" i="8"/>
  <c r="R92" i="8"/>
  <c r="Q92" i="8"/>
  <c r="P92" i="8"/>
  <c r="E92" i="8"/>
  <c r="U91" i="8"/>
  <c r="T91" i="8"/>
  <c r="S91" i="8"/>
  <c r="R91" i="8"/>
  <c r="Q91" i="8"/>
  <c r="P91" i="8"/>
  <c r="E91" i="8"/>
  <c r="S90" i="8"/>
  <c r="R90" i="8"/>
  <c r="Q90" i="8"/>
  <c r="P90" i="8"/>
  <c r="E90" i="8"/>
  <c r="U90" i="8" s="1"/>
  <c r="T89" i="8"/>
  <c r="S89" i="8"/>
  <c r="R89" i="8"/>
  <c r="Q89" i="8"/>
  <c r="P89" i="8"/>
  <c r="E89" i="8"/>
  <c r="U89" i="8" s="1"/>
  <c r="U88" i="8"/>
  <c r="S88" i="8"/>
  <c r="R88" i="8"/>
  <c r="Q88" i="8"/>
  <c r="P88" i="8"/>
  <c r="E88" i="8"/>
  <c r="T88" i="8" s="1"/>
  <c r="O75" i="8"/>
  <c r="N75" i="8"/>
  <c r="M75" i="8"/>
  <c r="S75" i="8" s="1"/>
  <c r="L75" i="8"/>
  <c r="K75" i="8"/>
  <c r="J75" i="8"/>
  <c r="I75" i="8"/>
  <c r="H75" i="8"/>
  <c r="G75" i="8"/>
  <c r="F75" i="8"/>
  <c r="C75" i="8"/>
  <c r="B75" i="8"/>
  <c r="E75" i="8" s="1"/>
  <c r="S74" i="8"/>
  <c r="O74" i="8"/>
  <c r="N74" i="8"/>
  <c r="M74" i="8"/>
  <c r="L74" i="8"/>
  <c r="R74" i="8" s="1"/>
  <c r="K74" i="8"/>
  <c r="J74" i="8"/>
  <c r="I74" i="8"/>
  <c r="Q74" i="8" s="1"/>
  <c r="H74" i="8"/>
  <c r="G74" i="8"/>
  <c r="F74" i="8"/>
  <c r="C74" i="8"/>
  <c r="B74" i="8"/>
  <c r="E74" i="8" s="1"/>
  <c r="O73" i="8"/>
  <c r="N73" i="8"/>
  <c r="M73" i="8"/>
  <c r="S73" i="8" s="1"/>
  <c r="L73" i="8"/>
  <c r="R73" i="8" s="1"/>
  <c r="K73" i="8"/>
  <c r="J73" i="8"/>
  <c r="I73" i="8"/>
  <c r="Q73" i="8" s="1"/>
  <c r="H73" i="8"/>
  <c r="P73" i="8" s="1"/>
  <c r="G73" i="8"/>
  <c r="F73" i="8"/>
  <c r="C73" i="8"/>
  <c r="E73" i="8" s="1"/>
  <c r="B73" i="8"/>
  <c r="S72" i="8"/>
  <c r="R72" i="8"/>
  <c r="Q72" i="8"/>
  <c r="P72" i="8"/>
  <c r="E72" i="8"/>
  <c r="U72" i="8" s="1"/>
  <c r="S71" i="8"/>
  <c r="R71" i="8"/>
  <c r="Q71" i="8"/>
  <c r="P71" i="8"/>
  <c r="E71" i="8"/>
  <c r="U71" i="8" s="1"/>
  <c r="O69" i="8"/>
  <c r="N69" i="8"/>
  <c r="M69" i="8"/>
  <c r="L69" i="8"/>
  <c r="K69" i="8"/>
  <c r="J69" i="8"/>
  <c r="I69" i="8"/>
  <c r="H69" i="8"/>
  <c r="G69" i="8"/>
  <c r="F69" i="8"/>
  <c r="C69" i="8"/>
  <c r="B69" i="8"/>
  <c r="O68" i="8"/>
  <c r="N68" i="8"/>
  <c r="M68" i="8"/>
  <c r="S68" i="8" s="1"/>
  <c r="L68" i="8"/>
  <c r="R68" i="8" s="1"/>
  <c r="K68" i="8"/>
  <c r="J68" i="8"/>
  <c r="I68" i="8"/>
  <c r="H68" i="8"/>
  <c r="G68" i="8"/>
  <c r="F68" i="8"/>
  <c r="C68" i="8"/>
  <c r="B68" i="8"/>
  <c r="S67" i="8"/>
  <c r="R67" i="8"/>
  <c r="Q67" i="8"/>
  <c r="P67" i="8"/>
  <c r="E67" i="8"/>
  <c r="U67" i="8" s="1"/>
  <c r="S66" i="8"/>
  <c r="R66" i="8"/>
  <c r="Q66" i="8"/>
  <c r="P66" i="8"/>
  <c r="E66" i="8"/>
  <c r="U66" i="8" s="1"/>
  <c r="U65" i="8"/>
  <c r="S65" i="8"/>
  <c r="R65" i="8"/>
  <c r="Q65" i="8"/>
  <c r="P65" i="8"/>
  <c r="E65" i="8"/>
  <c r="T65" i="8" s="1"/>
  <c r="S64" i="8"/>
  <c r="R64" i="8"/>
  <c r="Q64" i="8"/>
  <c r="P64" i="8"/>
  <c r="E64" i="8"/>
  <c r="S63" i="8"/>
  <c r="R63" i="8"/>
  <c r="Q63" i="8"/>
  <c r="P63" i="8"/>
  <c r="E63" i="8"/>
  <c r="O61" i="8"/>
  <c r="N61" i="8"/>
  <c r="M61" i="8"/>
  <c r="S61" i="8" s="1"/>
  <c r="L61" i="8"/>
  <c r="R61" i="8" s="1"/>
  <c r="K61" i="8"/>
  <c r="J61" i="8"/>
  <c r="I61" i="8"/>
  <c r="H61" i="8"/>
  <c r="C61" i="8"/>
  <c r="B61" i="8"/>
  <c r="E61" i="8" s="1"/>
  <c r="S60" i="8"/>
  <c r="R60" i="8"/>
  <c r="Q60" i="8"/>
  <c r="P60" i="8"/>
  <c r="E60" i="8"/>
  <c r="U60" i="8" s="1"/>
  <c r="U59" i="8"/>
  <c r="S59" i="8"/>
  <c r="R59" i="8"/>
  <c r="Q59" i="8"/>
  <c r="P59" i="8"/>
  <c r="E59" i="8"/>
  <c r="T59" i="8" s="1"/>
  <c r="S58" i="8"/>
  <c r="R58" i="8"/>
  <c r="Q58" i="8"/>
  <c r="P58" i="8"/>
  <c r="E58" i="8"/>
  <c r="U58" i="8" s="1"/>
  <c r="S57" i="8"/>
  <c r="R57" i="8"/>
  <c r="Q57" i="8"/>
  <c r="P57" i="8"/>
  <c r="E57" i="8"/>
  <c r="U57" i="8" s="1"/>
  <c r="O55" i="8"/>
  <c r="N55" i="8"/>
  <c r="M55" i="8"/>
  <c r="S55" i="8" s="1"/>
  <c r="L55" i="8"/>
  <c r="R55" i="8" s="1"/>
  <c r="K55" i="8"/>
  <c r="J55" i="8"/>
  <c r="I55" i="8"/>
  <c r="H55" i="8"/>
  <c r="G55" i="8"/>
  <c r="F55" i="8"/>
  <c r="C55" i="8"/>
  <c r="B55" i="8"/>
  <c r="S54" i="8"/>
  <c r="R54" i="8"/>
  <c r="Q54" i="8"/>
  <c r="P54" i="8"/>
  <c r="E54" i="8"/>
  <c r="U54" i="8" s="1"/>
  <c r="U53" i="8"/>
  <c r="S53" i="8"/>
  <c r="R53" i="8"/>
  <c r="Q53" i="8"/>
  <c r="P53" i="8"/>
  <c r="E53" i="8"/>
  <c r="T53" i="8" s="1"/>
  <c r="S52" i="8"/>
  <c r="R52" i="8"/>
  <c r="Q52" i="8"/>
  <c r="P52" i="8"/>
  <c r="E52" i="8"/>
  <c r="S51" i="8"/>
  <c r="R51" i="8"/>
  <c r="Q51" i="8"/>
  <c r="P51" i="8"/>
  <c r="E51" i="8"/>
  <c r="U51" i="8" s="1"/>
  <c r="U50" i="8"/>
  <c r="T50" i="8"/>
  <c r="S50" i="8"/>
  <c r="R50" i="8"/>
  <c r="Q50" i="8"/>
  <c r="P50" i="8"/>
  <c r="E50" i="8"/>
  <c r="U49" i="8"/>
  <c r="T49" i="8"/>
  <c r="S49" i="8"/>
  <c r="R49" i="8"/>
  <c r="Q49" i="8"/>
  <c r="P49" i="8"/>
  <c r="E49" i="8"/>
  <c r="T48" i="8"/>
  <c r="S48" i="8"/>
  <c r="R48" i="8"/>
  <c r="Q48" i="8"/>
  <c r="P48" i="8"/>
  <c r="E48" i="8"/>
  <c r="U48" i="8" s="1"/>
  <c r="S47" i="8"/>
  <c r="R47" i="8"/>
  <c r="Q47" i="8"/>
  <c r="P47" i="8"/>
  <c r="E47" i="8"/>
  <c r="U47" i="8" s="1"/>
  <c r="S46" i="8"/>
  <c r="R46" i="8"/>
  <c r="Q46" i="8"/>
  <c r="P46" i="8"/>
  <c r="E46" i="8"/>
  <c r="U46" i="8" s="1"/>
  <c r="U45" i="8"/>
  <c r="S45" i="8"/>
  <c r="R45" i="8"/>
  <c r="Q45" i="8"/>
  <c r="P45" i="8"/>
  <c r="E45" i="8"/>
  <c r="T45" i="8" s="1"/>
  <c r="S44" i="8"/>
  <c r="R44" i="8"/>
  <c r="Q44" i="8"/>
  <c r="P44" i="8"/>
  <c r="E44" i="8"/>
  <c r="O42" i="8"/>
  <c r="N42" i="8"/>
  <c r="M42" i="8"/>
  <c r="S42" i="8" s="1"/>
  <c r="L42" i="8"/>
  <c r="R42" i="8" s="1"/>
  <c r="K42" i="8"/>
  <c r="J42" i="8"/>
  <c r="I42" i="8"/>
  <c r="H42" i="8"/>
  <c r="P42" i="8" s="1"/>
  <c r="G42" i="8"/>
  <c r="F42" i="8"/>
  <c r="C42" i="8"/>
  <c r="B42" i="8"/>
  <c r="S41" i="8"/>
  <c r="R41" i="8"/>
  <c r="Q41" i="8"/>
  <c r="P41" i="8"/>
  <c r="E41" i="8"/>
  <c r="S40" i="8"/>
  <c r="R40" i="8"/>
  <c r="Q40" i="8"/>
  <c r="P40" i="8"/>
  <c r="E40" i="8"/>
  <c r="U40" i="8" s="1"/>
  <c r="U39" i="8"/>
  <c r="T39" i="8"/>
  <c r="S39" i="8"/>
  <c r="R39" i="8"/>
  <c r="Q39" i="8"/>
  <c r="P39" i="8"/>
  <c r="E39" i="8"/>
  <c r="U38" i="8"/>
  <c r="T38" i="8"/>
  <c r="S38" i="8"/>
  <c r="R38" i="8"/>
  <c r="Q38" i="8"/>
  <c r="P38" i="8"/>
  <c r="E38" i="8"/>
  <c r="U37" i="8"/>
  <c r="T37" i="8"/>
  <c r="S37" i="8"/>
  <c r="R37" i="8"/>
  <c r="Q37" i="8"/>
  <c r="P37" i="8"/>
  <c r="E37" i="8"/>
  <c r="R35" i="8"/>
  <c r="O35" i="8"/>
  <c r="N35" i="8"/>
  <c r="M35" i="8"/>
  <c r="S35" i="8" s="1"/>
  <c r="L35" i="8"/>
  <c r="K35" i="8"/>
  <c r="J35" i="8"/>
  <c r="I35" i="8"/>
  <c r="Q35" i="8" s="1"/>
  <c r="H35" i="8"/>
  <c r="P35" i="8" s="1"/>
  <c r="G35" i="8"/>
  <c r="F35" i="8"/>
  <c r="E35" i="8"/>
  <c r="C35" i="8"/>
  <c r="B35" i="8"/>
  <c r="U34" i="8"/>
  <c r="T34" i="8"/>
  <c r="S34" i="8"/>
  <c r="R34" i="8"/>
  <c r="Q34" i="8"/>
  <c r="P34" i="8"/>
  <c r="E34" i="8"/>
  <c r="R32" i="8"/>
  <c r="O32" i="8"/>
  <c r="N32" i="8"/>
  <c r="M32" i="8"/>
  <c r="S32" i="8" s="1"/>
  <c r="L32" i="8"/>
  <c r="K32" i="8"/>
  <c r="J32" i="8"/>
  <c r="I32" i="8"/>
  <c r="Q32" i="8" s="1"/>
  <c r="H32" i="8"/>
  <c r="P32" i="8" s="1"/>
  <c r="G32" i="8"/>
  <c r="F32" i="8"/>
  <c r="C32" i="8"/>
  <c r="B32" i="8"/>
  <c r="E32" i="8" s="1"/>
  <c r="U31" i="8"/>
  <c r="T31" i="8"/>
  <c r="S31" i="8"/>
  <c r="R31" i="8"/>
  <c r="Q31" i="8"/>
  <c r="P31" i="8"/>
  <c r="E31" i="8"/>
  <c r="S30" i="8"/>
  <c r="R30" i="8"/>
  <c r="Q30" i="8"/>
  <c r="P30" i="8"/>
  <c r="E30" i="8"/>
  <c r="U30" i="8" s="1"/>
  <c r="S29" i="8"/>
  <c r="R29" i="8"/>
  <c r="Q29" i="8"/>
  <c r="P29" i="8"/>
  <c r="E29" i="8"/>
  <c r="U29" i="8" s="1"/>
  <c r="S28" i="8"/>
  <c r="R28" i="8"/>
  <c r="Q28" i="8"/>
  <c r="P28" i="8"/>
  <c r="E28" i="8"/>
  <c r="U28" i="8" s="1"/>
  <c r="O26" i="8"/>
  <c r="N26" i="8"/>
  <c r="M26" i="8"/>
  <c r="S26" i="8" s="1"/>
  <c r="L26" i="8"/>
  <c r="R26" i="8" s="1"/>
  <c r="K26" i="8"/>
  <c r="J26" i="8"/>
  <c r="I26" i="8"/>
  <c r="H26" i="8"/>
  <c r="G26" i="8"/>
  <c r="F26" i="8"/>
  <c r="C26" i="8"/>
  <c r="B26" i="8"/>
  <c r="E26" i="8" s="1"/>
  <c r="S25" i="8"/>
  <c r="R25" i="8"/>
  <c r="Q25" i="8"/>
  <c r="P25" i="8"/>
  <c r="E25" i="8"/>
  <c r="U25" i="8" s="1"/>
  <c r="S24" i="8"/>
  <c r="R24" i="8"/>
  <c r="Q24" i="8"/>
  <c r="P24" i="8"/>
  <c r="E24" i="8"/>
  <c r="S23" i="8"/>
  <c r="R23" i="8"/>
  <c r="Q23" i="8"/>
  <c r="P23" i="8"/>
  <c r="E23" i="8"/>
  <c r="U23" i="8" s="1"/>
  <c r="U22" i="8"/>
  <c r="T22" i="8"/>
  <c r="S22" i="8"/>
  <c r="R22" i="8"/>
  <c r="Q22" i="8"/>
  <c r="P22" i="8"/>
  <c r="E22" i="8"/>
  <c r="U21" i="8"/>
  <c r="T21" i="8"/>
  <c r="S21" i="8"/>
  <c r="R21" i="8"/>
  <c r="Q21" i="8"/>
  <c r="P21" i="8"/>
  <c r="E21" i="8"/>
  <c r="U20" i="8"/>
  <c r="T20" i="8"/>
  <c r="S20" i="8"/>
  <c r="R20" i="8"/>
  <c r="Q20" i="8"/>
  <c r="P20" i="8"/>
  <c r="E20" i="8"/>
  <c r="S19" i="8"/>
  <c r="R19" i="8"/>
  <c r="Q19" i="8"/>
  <c r="P19" i="8"/>
  <c r="E19" i="8"/>
  <c r="U19" i="8" s="1"/>
  <c r="O17" i="8"/>
  <c r="N17" i="8"/>
  <c r="M17" i="8"/>
  <c r="S17" i="8" s="1"/>
  <c r="L17" i="8"/>
  <c r="R17" i="8" s="1"/>
  <c r="K17" i="8"/>
  <c r="J17" i="8"/>
  <c r="I17" i="8"/>
  <c r="Q17" i="8" s="1"/>
  <c r="H17" i="8"/>
  <c r="P17" i="8" s="1"/>
  <c r="G17" i="8"/>
  <c r="F17" i="8"/>
  <c r="C17" i="8"/>
  <c r="E17" i="8" s="1"/>
  <c r="B17" i="8"/>
  <c r="S16" i="8"/>
  <c r="R16" i="8"/>
  <c r="Q16" i="8"/>
  <c r="P16" i="8"/>
  <c r="E16" i="8"/>
  <c r="U16" i="8" s="1"/>
  <c r="S15" i="8"/>
  <c r="R15" i="8"/>
  <c r="Q15" i="8"/>
  <c r="P15" i="8"/>
  <c r="E15" i="8"/>
  <c r="U15" i="8" s="1"/>
  <c r="S14" i="8"/>
  <c r="R14" i="8"/>
  <c r="Q14" i="8"/>
  <c r="P14" i="8"/>
  <c r="E14" i="8"/>
  <c r="U14" i="8" s="1"/>
  <c r="S13" i="8"/>
  <c r="R13" i="8"/>
  <c r="Q13" i="8"/>
  <c r="P13" i="8"/>
  <c r="E13" i="8"/>
  <c r="S12" i="8"/>
  <c r="R12" i="8"/>
  <c r="Q12" i="8"/>
  <c r="P12" i="8"/>
  <c r="E12" i="8"/>
  <c r="U12" i="8" s="1"/>
  <c r="U11" i="8"/>
  <c r="T11" i="8"/>
  <c r="S11" i="8"/>
  <c r="R11" i="8"/>
  <c r="Q11" i="8"/>
  <c r="P11" i="8"/>
  <c r="E11" i="8"/>
  <c r="U10" i="8"/>
  <c r="T10" i="8"/>
  <c r="S10" i="8"/>
  <c r="R10" i="8"/>
  <c r="Q10" i="8"/>
  <c r="P10" i="8"/>
  <c r="E10" i="8"/>
  <c r="U9" i="8"/>
  <c r="T9" i="8"/>
  <c r="S9" i="8"/>
  <c r="R9" i="8"/>
  <c r="Q9" i="8"/>
  <c r="P9" i="8"/>
  <c r="E9" i="8"/>
  <c r="S96" i="7"/>
  <c r="R96" i="7"/>
  <c r="Q96" i="7"/>
  <c r="P96" i="7"/>
  <c r="E96" i="7"/>
  <c r="U96" i="7" s="1"/>
  <c r="S95" i="7"/>
  <c r="R95" i="7"/>
  <c r="Q95" i="7"/>
  <c r="P95" i="7"/>
  <c r="E95" i="7"/>
  <c r="U95" i="7" s="1"/>
  <c r="S94" i="7"/>
  <c r="R94" i="7"/>
  <c r="Q94" i="7"/>
  <c r="P94" i="7"/>
  <c r="E94" i="7"/>
  <c r="U94" i="7" s="1"/>
  <c r="S93" i="7"/>
  <c r="R93" i="7"/>
  <c r="Q93" i="7"/>
  <c r="P93" i="7"/>
  <c r="E93" i="7"/>
  <c r="S92" i="7"/>
  <c r="R92" i="7"/>
  <c r="Q92" i="7"/>
  <c r="P92" i="7"/>
  <c r="E92" i="7"/>
  <c r="U92" i="7" s="1"/>
  <c r="U91" i="7"/>
  <c r="T91" i="7"/>
  <c r="S91" i="7"/>
  <c r="R91" i="7"/>
  <c r="Q91" i="7"/>
  <c r="P91" i="7"/>
  <c r="E91" i="7"/>
  <c r="U90" i="7"/>
  <c r="T90" i="7"/>
  <c r="S90" i="7"/>
  <c r="R90" i="7"/>
  <c r="Q90" i="7"/>
  <c r="P90" i="7"/>
  <c r="E90" i="7"/>
  <c r="U89" i="7"/>
  <c r="T89" i="7"/>
  <c r="S89" i="7"/>
  <c r="R89" i="7"/>
  <c r="Q89" i="7"/>
  <c r="P89" i="7"/>
  <c r="E89" i="7"/>
  <c r="S88" i="7"/>
  <c r="R88" i="7"/>
  <c r="Q88" i="7"/>
  <c r="P88" i="7"/>
  <c r="E88" i="7"/>
  <c r="U88" i="7" s="1"/>
  <c r="W75" i="7"/>
  <c r="V75" i="7"/>
  <c r="S75" i="7"/>
  <c r="O75" i="7"/>
  <c r="N75" i="7"/>
  <c r="M75" i="7"/>
  <c r="L75" i="7"/>
  <c r="K75" i="7"/>
  <c r="J75" i="7"/>
  <c r="I75" i="7"/>
  <c r="H75" i="7"/>
  <c r="G75" i="7"/>
  <c r="F75" i="7"/>
  <c r="C75" i="7"/>
  <c r="B75" i="7"/>
  <c r="S74" i="7"/>
  <c r="R74" i="7"/>
  <c r="O74" i="7"/>
  <c r="N74" i="7"/>
  <c r="M74" i="7"/>
  <c r="L74" i="7"/>
  <c r="K74" i="7"/>
  <c r="J74" i="7"/>
  <c r="I74" i="7"/>
  <c r="Q74" i="7" s="1"/>
  <c r="H74" i="7"/>
  <c r="G74" i="7"/>
  <c r="F74" i="7"/>
  <c r="C74" i="7"/>
  <c r="B74" i="7"/>
  <c r="E74" i="7" s="1"/>
  <c r="S73" i="7"/>
  <c r="O73" i="7"/>
  <c r="N73" i="7"/>
  <c r="M73" i="7"/>
  <c r="L73" i="7"/>
  <c r="R73" i="7" s="1"/>
  <c r="K73" i="7"/>
  <c r="J73" i="7"/>
  <c r="I73" i="7"/>
  <c r="Q73" i="7" s="1"/>
  <c r="H73" i="7"/>
  <c r="P73" i="7" s="1"/>
  <c r="G73" i="7"/>
  <c r="F73" i="7"/>
  <c r="C73" i="7"/>
  <c r="B73" i="7"/>
  <c r="E73" i="7" s="1"/>
  <c r="S72" i="7"/>
  <c r="R72" i="7"/>
  <c r="Q72" i="7"/>
  <c r="P72" i="7"/>
  <c r="E72" i="7"/>
  <c r="U72" i="7" s="1"/>
  <c r="U71" i="7"/>
  <c r="T71" i="7"/>
  <c r="S71" i="7"/>
  <c r="R71" i="7"/>
  <c r="Q71" i="7"/>
  <c r="P71" i="7"/>
  <c r="E71" i="7"/>
  <c r="W69" i="7"/>
  <c r="V69" i="7"/>
  <c r="O69" i="7"/>
  <c r="N69" i="7"/>
  <c r="M69" i="7"/>
  <c r="L69" i="7"/>
  <c r="K69" i="7"/>
  <c r="J69" i="7"/>
  <c r="I69" i="7"/>
  <c r="H69" i="7"/>
  <c r="G69" i="7"/>
  <c r="F69" i="7"/>
  <c r="C69" i="7"/>
  <c r="B69" i="7"/>
  <c r="O68" i="7"/>
  <c r="N68" i="7"/>
  <c r="M68" i="7"/>
  <c r="S68" i="7" s="1"/>
  <c r="L68" i="7"/>
  <c r="R68" i="7" s="1"/>
  <c r="K68" i="7"/>
  <c r="J68" i="7"/>
  <c r="I68" i="7"/>
  <c r="H68" i="7"/>
  <c r="G68" i="7"/>
  <c r="F68" i="7"/>
  <c r="C68" i="7"/>
  <c r="B68" i="7"/>
  <c r="E68" i="7" s="1"/>
  <c r="S67" i="7"/>
  <c r="R67" i="7"/>
  <c r="Q67" i="7"/>
  <c r="P67" i="7"/>
  <c r="E67" i="7"/>
  <c r="U67" i="7" s="1"/>
  <c r="S66" i="7"/>
  <c r="R66" i="7"/>
  <c r="Q66" i="7"/>
  <c r="P66" i="7"/>
  <c r="E66" i="7"/>
  <c r="S65" i="7"/>
  <c r="R65" i="7"/>
  <c r="Q65" i="7"/>
  <c r="P65" i="7"/>
  <c r="E65" i="7"/>
  <c r="U65" i="7" s="1"/>
  <c r="U64" i="7"/>
  <c r="T64" i="7"/>
  <c r="S64" i="7"/>
  <c r="R64" i="7"/>
  <c r="Q64" i="7"/>
  <c r="P64" i="7"/>
  <c r="E64" i="7"/>
  <c r="U63" i="7"/>
  <c r="T63" i="7"/>
  <c r="S63" i="7"/>
  <c r="R63" i="7"/>
  <c r="Q63" i="7"/>
  <c r="P63" i="7"/>
  <c r="E63" i="7"/>
  <c r="S61" i="7"/>
  <c r="R61" i="7"/>
  <c r="O61" i="7"/>
  <c r="N61" i="7"/>
  <c r="M61" i="7"/>
  <c r="L61" i="7"/>
  <c r="K61" i="7"/>
  <c r="J61" i="7"/>
  <c r="I61" i="7"/>
  <c r="Q61" i="7" s="1"/>
  <c r="H61" i="7"/>
  <c r="C61" i="7"/>
  <c r="B61" i="7"/>
  <c r="S60" i="7"/>
  <c r="R60" i="7"/>
  <c r="Q60" i="7"/>
  <c r="P60" i="7"/>
  <c r="E60" i="7"/>
  <c r="U60" i="7" s="1"/>
  <c r="S59" i="7"/>
  <c r="R59" i="7"/>
  <c r="Q59" i="7"/>
  <c r="P59" i="7"/>
  <c r="E59" i="7"/>
  <c r="U59" i="7" s="1"/>
  <c r="S58" i="7"/>
  <c r="R58" i="7"/>
  <c r="Q58" i="7"/>
  <c r="P58" i="7"/>
  <c r="E58" i="7"/>
  <c r="U58" i="7" s="1"/>
  <c r="S57" i="7"/>
  <c r="R57" i="7"/>
  <c r="Q57" i="7"/>
  <c r="P57" i="7"/>
  <c r="E57" i="7"/>
  <c r="O55" i="7"/>
  <c r="N55" i="7"/>
  <c r="M55" i="7"/>
  <c r="S55" i="7" s="1"/>
  <c r="L55" i="7"/>
  <c r="R55" i="7" s="1"/>
  <c r="K55" i="7"/>
  <c r="J55" i="7"/>
  <c r="I55" i="7"/>
  <c r="H55" i="7"/>
  <c r="G55" i="7"/>
  <c r="F55" i="7"/>
  <c r="C55" i="7"/>
  <c r="B55" i="7"/>
  <c r="S54" i="7"/>
  <c r="R54" i="7"/>
  <c r="Q54" i="7"/>
  <c r="P54" i="7"/>
  <c r="E54" i="7"/>
  <c r="S53" i="7"/>
  <c r="R53" i="7"/>
  <c r="Q53" i="7"/>
  <c r="P53" i="7"/>
  <c r="E53" i="7"/>
  <c r="U53" i="7" s="1"/>
  <c r="U52" i="7"/>
  <c r="T52" i="7"/>
  <c r="S52" i="7"/>
  <c r="R52" i="7"/>
  <c r="Q52" i="7"/>
  <c r="P52" i="7"/>
  <c r="E52" i="7"/>
  <c r="S51" i="7"/>
  <c r="R51" i="7"/>
  <c r="Q51" i="7"/>
  <c r="P51" i="7"/>
  <c r="E51" i="7"/>
  <c r="U51" i="7" s="1"/>
  <c r="S50" i="7"/>
  <c r="R50" i="7"/>
  <c r="Q50" i="7"/>
  <c r="P50" i="7"/>
  <c r="E50" i="7"/>
  <c r="U50" i="7" s="1"/>
  <c r="S49" i="7"/>
  <c r="R49" i="7"/>
  <c r="Q49" i="7"/>
  <c r="P49" i="7"/>
  <c r="E49" i="7"/>
  <c r="U49" i="7" s="1"/>
  <c r="S48" i="7"/>
  <c r="R48" i="7"/>
  <c r="Q48" i="7"/>
  <c r="P48" i="7"/>
  <c r="E48" i="7"/>
  <c r="U48" i="7" s="1"/>
  <c r="S47" i="7"/>
  <c r="R47" i="7"/>
  <c r="Q47" i="7"/>
  <c r="P47" i="7"/>
  <c r="E47" i="7"/>
  <c r="U47" i="7" s="1"/>
  <c r="S46" i="7"/>
  <c r="R46" i="7"/>
  <c r="Q46" i="7"/>
  <c r="P46" i="7"/>
  <c r="E46" i="7"/>
  <c r="S45" i="7"/>
  <c r="R45" i="7"/>
  <c r="Q45" i="7"/>
  <c r="P45" i="7"/>
  <c r="E45" i="7"/>
  <c r="S44" i="7"/>
  <c r="R44" i="7"/>
  <c r="Q44" i="7"/>
  <c r="P44" i="7"/>
  <c r="E44" i="7"/>
  <c r="U44" i="7" s="1"/>
  <c r="S42" i="7"/>
  <c r="R42" i="7"/>
  <c r="O42" i="7"/>
  <c r="N42" i="7"/>
  <c r="M42" i="7"/>
  <c r="L42" i="7"/>
  <c r="K42" i="7"/>
  <c r="J42" i="7"/>
  <c r="I42" i="7"/>
  <c r="Q42" i="7" s="1"/>
  <c r="H42" i="7"/>
  <c r="P42" i="7" s="1"/>
  <c r="G42" i="7"/>
  <c r="F42" i="7"/>
  <c r="C42" i="7"/>
  <c r="B42" i="7"/>
  <c r="E42" i="7" s="1"/>
  <c r="U41" i="7"/>
  <c r="T41" i="7"/>
  <c r="S41" i="7"/>
  <c r="R41" i="7"/>
  <c r="Q41" i="7"/>
  <c r="P41" i="7"/>
  <c r="E41" i="7"/>
  <c r="U40" i="7"/>
  <c r="T40" i="7"/>
  <c r="S40" i="7"/>
  <c r="R40" i="7"/>
  <c r="Q40" i="7"/>
  <c r="P40" i="7"/>
  <c r="E40" i="7"/>
  <c r="U39" i="7"/>
  <c r="T39" i="7"/>
  <c r="S39" i="7"/>
  <c r="R39" i="7"/>
  <c r="Q39" i="7"/>
  <c r="P39" i="7"/>
  <c r="E39" i="7"/>
  <c r="S38" i="7"/>
  <c r="R38" i="7"/>
  <c r="Q38" i="7"/>
  <c r="P38" i="7"/>
  <c r="E38" i="7"/>
  <c r="U38" i="7" s="1"/>
  <c r="S37" i="7"/>
  <c r="R37" i="7"/>
  <c r="Q37" i="7"/>
  <c r="P37" i="7"/>
  <c r="E37" i="7"/>
  <c r="O35" i="7"/>
  <c r="N35" i="7"/>
  <c r="M35" i="7"/>
  <c r="S35" i="7" s="1"/>
  <c r="L35" i="7"/>
  <c r="K35" i="7"/>
  <c r="J35" i="7"/>
  <c r="I35" i="7"/>
  <c r="Q35" i="7" s="1"/>
  <c r="H35" i="7"/>
  <c r="P35" i="7" s="1"/>
  <c r="G35" i="7"/>
  <c r="F35" i="7"/>
  <c r="E35" i="7"/>
  <c r="C35" i="7"/>
  <c r="B35" i="7"/>
  <c r="S34" i="7"/>
  <c r="R34" i="7"/>
  <c r="Q34" i="7"/>
  <c r="P34" i="7"/>
  <c r="E34" i="7"/>
  <c r="O32" i="7"/>
  <c r="N32" i="7"/>
  <c r="M32" i="7"/>
  <c r="S32" i="7" s="1"/>
  <c r="L32" i="7"/>
  <c r="R32" i="7" s="1"/>
  <c r="K32" i="7"/>
  <c r="J32" i="7"/>
  <c r="I32" i="7"/>
  <c r="Q32" i="7" s="1"/>
  <c r="H32" i="7"/>
  <c r="G32" i="7"/>
  <c r="F32" i="7"/>
  <c r="E32" i="7"/>
  <c r="C32" i="7"/>
  <c r="B32" i="7"/>
  <c r="S31" i="7"/>
  <c r="R31" i="7"/>
  <c r="Q31" i="7"/>
  <c r="P31" i="7"/>
  <c r="E31" i="7"/>
  <c r="U31" i="7" s="1"/>
  <c r="S30" i="7"/>
  <c r="R30" i="7"/>
  <c r="Q30" i="7"/>
  <c r="P30" i="7"/>
  <c r="E30" i="7"/>
  <c r="U30" i="7" s="1"/>
  <c r="S29" i="7"/>
  <c r="R29" i="7"/>
  <c r="Q29" i="7"/>
  <c r="P29" i="7"/>
  <c r="E29" i="7"/>
  <c r="S28" i="7"/>
  <c r="R28" i="7"/>
  <c r="Q28" i="7"/>
  <c r="P28" i="7"/>
  <c r="E28" i="7"/>
  <c r="U28" i="7" s="1"/>
  <c r="W26" i="7"/>
  <c r="V26" i="7"/>
  <c r="O26" i="7"/>
  <c r="N26" i="7"/>
  <c r="M26" i="7"/>
  <c r="S26" i="7" s="1"/>
  <c r="L26" i="7"/>
  <c r="R26" i="7" s="1"/>
  <c r="K26" i="7"/>
  <c r="J26" i="7"/>
  <c r="I26" i="7"/>
  <c r="H26" i="7"/>
  <c r="G26" i="7"/>
  <c r="F26" i="7"/>
  <c r="C26" i="7"/>
  <c r="B26" i="7"/>
  <c r="E26" i="7" s="1"/>
  <c r="S25" i="7"/>
  <c r="R25" i="7"/>
  <c r="Q25" i="7"/>
  <c r="P25" i="7"/>
  <c r="E25" i="7"/>
  <c r="U25" i="7" s="1"/>
  <c r="S24" i="7"/>
  <c r="R24" i="7"/>
  <c r="Q24" i="7"/>
  <c r="P24" i="7"/>
  <c r="E24" i="7"/>
  <c r="S23" i="7"/>
  <c r="R23" i="7"/>
  <c r="Q23" i="7"/>
  <c r="P23" i="7"/>
  <c r="E23" i="7"/>
  <c r="U23" i="7" s="1"/>
  <c r="U22" i="7"/>
  <c r="T22" i="7"/>
  <c r="S22" i="7"/>
  <c r="R22" i="7"/>
  <c r="Q22" i="7"/>
  <c r="P22" i="7"/>
  <c r="E22" i="7"/>
  <c r="U21" i="7"/>
  <c r="T21" i="7"/>
  <c r="S21" i="7"/>
  <c r="R21" i="7"/>
  <c r="Q21" i="7"/>
  <c r="P21" i="7"/>
  <c r="E21" i="7"/>
  <c r="U20" i="7"/>
  <c r="T20" i="7"/>
  <c r="S20" i="7"/>
  <c r="R20" i="7"/>
  <c r="Q20" i="7"/>
  <c r="P20" i="7"/>
  <c r="E20" i="7"/>
  <c r="S19" i="7"/>
  <c r="R19" i="7"/>
  <c r="Q19" i="7"/>
  <c r="P19" i="7"/>
  <c r="E19" i="7"/>
  <c r="U19" i="7" s="1"/>
  <c r="O17" i="7"/>
  <c r="N17" i="7"/>
  <c r="M17" i="7"/>
  <c r="S17" i="7" s="1"/>
  <c r="L17" i="7"/>
  <c r="R17" i="7" s="1"/>
  <c r="K17" i="7"/>
  <c r="J17" i="7"/>
  <c r="I17" i="7"/>
  <c r="Q17" i="7" s="1"/>
  <c r="H17" i="7"/>
  <c r="P17" i="7" s="1"/>
  <c r="G17" i="7"/>
  <c r="F17" i="7"/>
  <c r="C17" i="7"/>
  <c r="E17" i="7" s="1"/>
  <c r="B17" i="7"/>
  <c r="S16" i="7"/>
  <c r="R16" i="7"/>
  <c r="Q16" i="7"/>
  <c r="P16" i="7"/>
  <c r="E16" i="7"/>
  <c r="U16" i="7" s="1"/>
  <c r="S15" i="7"/>
  <c r="R15" i="7"/>
  <c r="Q15" i="7"/>
  <c r="P15" i="7"/>
  <c r="E15" i="7"/>
  <c r="U15" i="7" s="1"/>
  <c r="S14" i="7"/>
  <c r="R14" i="7"/>
  <c r="Q14" i="7"/>
  <c r="P14" i="7"/>
  <c r="E14" i="7"/>
  <c r="U14" i="7" s="1"/>
  <c r="S13" i="7"/>
  <c r="R13" i="7"/>
  <c r="Q13" i="7"/>
  <c r="P13" i="7"/>
  <c r="E13" i="7"/>
  <c r="S12" i="7"/>
  <c r="R12" i="7"/>
  <c r="Q12" i="7"/>
  <c r="P12" i="7"/>
  <c r="E12" i="7"/>
  <c r="U12" i="7" s="1"/>
  <c r="U11" i="7"/>
  <c r="T11" i="7"/>
  <c r="S11" i="7"/>
  <c r="R11" i="7"/>
  <c r="Q11" i="7"/>
  <c r="P11" i="7"/>
  <c r="E11" i="7"/>
  <c r="U10" i="7"/>
  <c r="T10" i="7"/>
  <c r="S10" i="7"/>
  <c r="R10" i="7"/>
  <c r="Q10" i="7"/>
  <c r="P10" i="7"/>
  <c r="E10" i="7"/>
  <c r="U9" i="7"/>
  <c r="T9" i="7"/>
  <c r="S9" i="7"/>
  <c r="R9" i="7"/>
  <c r="Q9" i="7"/>
  <c r="P9" i="7"/>
  <c r="E9" i="7"/>
  <c r="S96" i="6"/>
  <c r="R96" i="6"/>
  <c r="Q96" i="6"/>
  <c r="P96" i="6"/>
  <c r="E96" i="6"/>
  <c r="U96" i="6" s="1"/>
  <c r="S95" i="6"/>
  <c r="R95" i="6"/>
  <c r="Q95" i="6"/>
  <c r="P95" i="6"/>
  <c r="E95" i="6"/>
  <c r="U95" i="6" s="1"/>
  <c r="S94" i="6"/>
  <c r="R94" i="6"/>
  <c r="Q94" i="6"/>
  <c r="P94" i="6"/>
  <c r="E94" i="6"/>
  <c r="U94" i="6" s="1"/>
  <c r="S93" i="6"/>
  <c r="R93" i="6"/>
  <c r="Q93" i="6"/>
  <c r="P93" i="6"/>
  <c r="E93" i="6"/>
  <c r="S92" i="6"/>
  <c r="R92" i="6"/>
  <c r="Q92" i="6"/>
  <c r="P92" i="6"/>
  <c r="E92" i="6"/>
  <c r="U92" i="6" s="1"/>
  <c r="U91" i="6"/>
  <c r="T91" i="6"/>
  <c r="S91" i="6"/>
  <c r="R91" i="6"/>
  <c r="Q91" i="6"/>
  <c r="P91" i="6"/>
  <c r="E91" i="6"/>
  <c r="U90" i="6"/>
  <c r="T90" i="6"/>
  <c r="S90" i="6"/>
  <c r="R90" i="6"/>
  <c r="Q90" i="6"/>
  <c r="P90" i="6"/>
  <c r="E90" i="6"/>
  <c r="U89" i="6"/>
  <c r="T89" i="6"/>
  <c r="S89" i="6"/>
  <c r="R89" i="6"/>
  <c r="Q89" i="6"/>
  <c r="P89" i="6"/>
  <c r="E89" i="6"/>
  <c r="S88" i="6"/>
  <c r="R88" i="6"/>
  <c r="Q88" i="6"/>
  <c r="P88" i="6"/>
  <c r="E88" i="6"/>
  <c r="U88" i="6" s="1"/>
  <c r="V75" i="6"/>
  <c r="O75" i="6"/>
  <c r="N75" i="6"/>
  <c r="R75" i="6" s="1"/>
  <c r="M75" i="6"/>
  <c r="L75" i="6"/>
  <c r="K75" i="6"/>
  <c r="J75" i="6"/>
  <c r="I75" i="6"/>
  <c r="H75" i="6"/>
  <c r="G75" i="6"/>
  <c r="F75" i="6"/>
  <c r="C75" i="6"/>
  <c r="B75" i="6"/>
  <c r="S74" i="6"/>
  <c r="R74" i="6"/>
  <c r="O74" i="6"/>
  <c r="N74" i="6"/>
  <c r="M74" i="6"/>
  <c r="L74" i="6"/>
  <c r="K74" i="6"/>
  <c r="J74" i="6"/>
  <c r="I74" i="6"/>
  <c r="Q74" i="6" s="1"/>
  <c r="H74" i="6"/>
  <c r="P74" i="6" s="1"/>
  <c r="G74" i="6"/>
  <c r="F74" i="6"/>
  <c r="C74" i="6"/>
  <c r="B74" i="6"/>
  <c r="E74" i="6" s="1"/>
  <c r="S73" i="6"/>
  <c r="R73" i="6"/>
  <c r="O73" i="6"/>
  <c r="N73" i="6"/>
  <c r="M73" i="6"/>
  <c r="L73" i="6"/>
  <c r="K73" i="6"/>
  <c r="J73" i="6"/>
  <c r="I73" i="6"/>
  <c r="Q73" i="6" s="1"/>
  <c r="H73" i="6"/>
  <c r="G73" i="6"/>
  <c r="F73" i="6"/>
  <c r="C73" i="6"/>
  <c r="B73" i="6"/>
  <c r="E73" i="6" s="1"/>
  <c r="U72" i="6"/>
  <c r="T72" i="6"/>
  <c r="S72" i="6"/>
  <c r="R72" i="6"/>
  <c r="Q72" i="6"/>
  <c r="P72" i="6"/>
  <c r="E72" i="6"/>
  <c r="U71" i="6"/>
  <c r="T71" i="6"/>
  <c r="S71" i="6"/>
  <c r="R71" i="6"/>
  <c r="Q71" i="6"/>
  <c r="P71" i="6"/>
  <c r="E71" i="6"/>
  <c r="V69" i="6"/>
  <c r="O69" i="6"/>
  <c r="N69" i="6"/>
  <c r="M69" i="6"/>
  <c r="L69" i="6"/>
  <c r="K69" i="6"/>
  <c r="J69" i="6"/>
  <c r="I69" i="6"/>
  <c r="H69" i="6"/>
  <c r="G69" i="6"/>
  <c r="F69" i="6"/>
  <c r="C69" i="6"/>
  <c r="B69" i="6"/>
  <c r="S68" i="6"/>
  <c r="O68" i="6"/>
  <c r="N68" i="6"/>
  <c r="M68" i="6"/>
  <c r="L68" i="6"/>
  <c r="R68" i="6" s="1"/>
  <c r="K68" i="6"/>
  <c r="J68" i="6"/>
  <c r="I68" i="6"/>
  <c r="H68" i="6"/>
  <c r="G68" i="6"/>
  <c r="F68" i="6"/>
  <c r="C68" i="6"/>
  <c r="B68" i="6"/>
  <c r="E68" i="6" s="1"/>
  <c r="S67" i="6"/>
  <c r="R67" i="6"/>
  <c r="Q67" i="6"/>
  <c r="P67" i="6"/>
  <c r="E67" i="6"/>
  <c r="U66" i="6"/>
  <c r="T66" i="6"/>
  <c r="S66" i="6"/>
  <c r="R66" i="6"/>
  <c r="Q66" i="6"/>
  <c r="P66" i="6"/>
  <c r="E66" i="6"/>
  <c r="U65" i="6"/>
  <c r="S65" i="6"/>
  <c r="R65" i="6"/>
  <c r="Q65" i="6"/>
  <c r="P65" i="6"/>
  <c r="E65" i="6"/>
  <c r="T65" i="6" s="1"/>
  <c r="S64" i="6"/>
  <c r="R64" i="6"/>
  <c r="Q64" i="6"/>
  <c r="P64" i="6"/>
  <c r="E64" i="6"/>
  <c r="U64" i="6" s="1"/>
  <c r="S63" i="6"/>
  <c r="R63" i="6"/>
  <c r="Q63" i="6"/>
  <c r="P63" i="6"/>
  <c r="E63" i="6"/>
  <c r="U63" i="6" s="1"/>
  <c r="O61" i="6"/>
  <c r="N61" i="6"/>
  <c r="M61" i="6"/>
  <c r="S61" i="6" s="1"/>
  <c r="L61" i="6"/>
  <c r="R61" i="6" s="1"/>
  <c r="K61" i="6"/>
  <c r="J61" i="6"/>
  <c r="I61" i="6"/>
  <c r="H61" i="6"/>
  <c r="C61" i="6"/>
  <c r="B61" i="6"/>
  <c r="S60" i="6"/>
  <c r="R60" i="6"/>
  <c r="Q60" i="6"/>
  <c r="P60" i="6"/>
  <c r="E60" i="6"/>
  <c r="U60" i="6" s="1"/>
  <c r="S59" i="6"/>
  <c r="R59" i="6"/>
  <c r="Q59" i="6"/>
  <c r="P59" i="6"/>
  <c r="E59" i="6"/>
  <c r="S58" i="6"/>
  <c r="R58" i="6"/>
  <c r="Q58" i="6"/>
  <c r="P58" i="6"/>
  <c r="E58" i="6"/>
  <c r="U57" i="6"/>
  <c r="T57" i="6"/>
  <c r="S57" i="6"/>
  <c r="R57" i="6"/>
  <c r="Q57" i="6"/>
  <c r="P57" i="6"/>
  <c r="E57" i="6"/>
  <c r="O55" i="6"/>
  <c r="N55" i="6"/>
  <c r="M55" i="6"/>
  <c r="S55" i="6" s="1"/>
  <c r="L55" i="6"/>
  <c r="R55" i="6" s="1"/>
  <c r="K55" i="6"/>
  <c r="J55" i="6"/>
  <c r="I55" i="6"/>
  <c r="H55" i="6"/>
  <c r="G55" i="6"/>
  <c r="F55" i="6"/>
  <c r="C55" i="6"/>
  <c r="B55" i="6"/>
  <c r="U54" i="6"/>
  <c r="T54" i="6"/>
  <c r="S54" i="6"/>
  <c r="R54" i="6"/>
  <c r="Q54" i="6"/>
  <c r="P54" i="6"/>
  <c r="E54" i="6"/>
  <c r="U53" i="6"/>
  <c r="T53" i="6"/>
  <c r="S53" i="6"/>
  <c r="R53" i="6"/>
  <c r="Q53" i="6"/>
  <c r="P53" i="6"/>
  <c r="E53" i="6"/>
  <c r="U52" i="6"/>
  <c r="T52" i="6"/>
  <c r="S52" i="6"/>
  <c r="R52" i="6"/>
  <c r="Q52" i="6"/>
  <c r="P52" i="6"/>
  <c r="E52" i="6"/>
  <c r="S51" i="6"/>
  <c r="R51" i="6"/>
  <c r="Q51" i="6"/>
  <c r="P51" i="6"/>
  <c r="E51" i="6"/>
  <c r="U51" i="6" s="1"/>
  <c r="S50" i="6"/>
  <c r="R50" i="6"/>
  <c r="Q50" i="6"/>
  <c r="P50" i="6"/>
  <c r="E50" i="6"/>
  <c r="U50" i="6" s="1"/>
  <c r="S49" i="6"/>
  <c r="R49" i="6"/>
  <c r="Q49" i="6"/>
  <c r="P49" i="6"/>
  <c r="E49" i="6"/>
  <c r="S48" i="6"/>
  <c r="R48" i="6"/>
  <c r="Q48" i="6"/>
  <c r="P48" i="6"/>
  <c r="E48" i="6"/>
  <c r="S47" i="6"/>
  <c r="R47" i="6"/>
  <c r="Q47" i="6"/>
  <c r="P47" i="6"/>
  <c r="E47" i="6"/>
  <c r="T47" i="6" s="1"/>
  <c r="U46" i="6"/>
  <c r="T46" i="6"/>
  <c r="S46" i="6"/>
  <c r="R46" i="6"/>
  <c r="Q46" i="6"/>
  <c r="P46" i="6"/>
  <c r="E46" i="6"/>
  <c r="U45" i="6"/>
  <c r="T45" i="6"/>
  <c r="S45" i="6"/>
  <c r="R45" i="6"/>
  <c r="Q45" i="6"/>
  <c r="P45" i="6"/>
  <c r="E45" i="6"/>
  <c r="U44" i="6"/>
  <c r="T44" i="6"/>
  <c r="S44" i="6"/>
  <c r="R44" i="6"/>
  <c r="Q44" i="6"/>
  <c r="P44" i="6"/>
  <c r="E44" i="6"/>
  <c r="V42" i="6"/>
  <c r="S42" i="6"/>
  <c r="R42" i="6"/>
  <c r="O42" i="6"/>
  <c r="N42" i="6"/>
  <c r="M42" i="6"/>
  <c r="L42" i="6"/>
  <c r="K42" i="6"/>
  <c r="J42" i="6"/>
  <c r="I42" i="6"/>
  <c r="Q42" i="6" s="1"/>
  <c r="H42" i="6"/>
  <c r="P42" i="6" s="1"/>
  <c r="G42" i="6"/>
  <c r="F42" i="6"/>
  <c r="C42" i="6"/>
  <c r="B42" i="6"/>
  <c r="U41" i="6"/>
  <c r="T41" i="6"/>
  <c r="S41" i="6"/>
  <c r="R41" i="6"/>
  <c r="Q41" i="6"/>
  <c r="P41" i="6"/>
  <c r="E41" i="6"/>
  <c r="U40" i="6"/>
  <c r="T40" i="6"/>
  <c r="S40" i="6"/>
  <c r="R40" i="6"/>
  <c r="Q40" i="6"/>
  <c r="P40" i="6"/>
  <c r="E40" i="6"/>
  <c r="S39" i="6"/>
  <c r="R39" i="6"/>
  <c r="Q39" i="6"/>
  <c r="P39" i="6"/>
  <c r="E39" i="6"/>
  <c r="U39" i="6" s="1"/>
  <c r="S38" i="6"/>
  <c r="R38" i="6"/>
  <c r="Q38" i="6"/>
  <c r="P38" i="6"/>
  <c r="E38" i="6"/>
  <c r="U38" i="6" s="1"/>
  <c r="S37" i="6"/>
  <c r="R37" i="6"/>
  <c r="Q37" i="6"/>
  <c r="P37" i="6"/>
  <c r="E37" i="6"/>
  <c r="O35" i="6"/>
  <c r="N35" i="6"/>
  <c r="M35" i="6"/>
  <c r="S35" i="6" s="1"/>
  <c r="L35" i="6"/>
  <c r="R35" i="6" s="1"/>
  <c r="K35" i="6"/>
  <c r="J35" i="6"/>
  <c r="I35" i="6"/>
  <c r="Q35" i="6" s="1"/>
  <c r="H35" i="6"/>
  <c r="P35" i="6" s="1"/>
  <c r="G35" i="6"/>
  <c r="F35" i="6"/>
  <c r="C35" i="6"/>
  <c r="E35" i="6" s="1"/>
  <c r="B35" i="6"/>
  <c r="S34" i="6"/>
  <c r="R34" i="6"/>
  <c r="Q34" i="6"/>
  <c r="P34" i="6"/>
  <c r="E34" i="6"/>
  <c r="O32" i="6"/>
  <c r="N32" i="6"/>
  <c r="M32" i="6"/>
  <c r="S32" i="6" s="1"/>
  <c r="L32" i="6"/>
  <c r="R32" i="6" s="1"/>
  <c r="K32" i="6"/>
  <c r="J32" i="6"/>
  <c r="I32" i="6"/>
  <c r="H32" i="6"/>
  <c r="G32" i="6"/>
  <c r="F32" i="6"/>
  <c r="C32" i="6"/>
  <c r="B32" i="6"/>
  <c r="E32" i="6" s="1"/>
  <c r="S31" i="6"/>
  <c r="R31" i="6"/>
  <c r="Q31" i="6"/>
  <c r="P31" i="6"/>
  <c r="E31" i="6"/>
  <c r="S30" i="6"/>
  <c r="R30" i="6"/>
  <c r="Q30" i="6"/>
  <c r="P30" i="6"/>
  <c r="E30" i="6"/>
  <c r="S29" i="6"/>
  <c r="R29" i="6"/>
  <c r="Q29" i="6"/>
  <c r="P29" i="6"/>
  <c r="E29" i="6"/>
  <c r="T29" i="6" s="1"/>
  <c r="U28" i="6"/>
  <c r="T28" i="6"/>
  <c r="S28" i="6"/>
  <c r="R28" i="6"/>
  <c r="Q28" i="6"/>
  <c r="P28" i="6"/>
  <c r="E28" i="6"/>
  <c r="S26" i="6"/>
  <c r="R26" i="6"/>
  <c r="O26" i="6"/>
  <c r="N26" i="6"/>
  <c r="M26" i="6"/>
  <c r="L26" i="6"/>
  <c r="K26" i="6"/>
  <c r="J26" i="6"/>
  <c r="I26" i="6"/>
  <c r="Q26" i="6" s="1"/>
  <c r="H26" i="6"/>
  <c r="G26" i="6"/>
  <c r="F26" i="6"/>
  <c r="C26" i="6"/>
  <c r="B26" i="6"/>
  <c r="E26" i="6" s="1"/>
  <c r="S25" i="6"/>
  <c r="R25" i="6"/>
  <c r="Q25" i="6"/>
  <c r="P25" i="6"/>
  <c r="E25" i="6"/>
  <c r="U25" i="6" s="1"/>
  <c r="U24" i="6"/>
  <c r="T24" i="6"/>
  <c r="S24" i="6"/>
  <c r="R24" i="6"/>
  <c r="Q24" i="6"/>
  <c r="P24" i="6"/>
  <c r="E24" i="6"/>
  <c r="U23" i="6"/>
  <c r="T23" i="6"/>
  <c r="S23" i="6"/>
  <c r="R23" i="6"/>
  <c r="Q23" i="6"/>
  <c r="P23" i="6"/>
  <c r="E23" i="6"/>
  <c r="S22" i="6"/>
  <c r="R22" i="6"/>
  <c r="Q22" i="6"/>
  <c r="P22" i="6"/>
  <c r="E22" i="6"/>
  <c r="S21" i="6"/>
  <c r="R21" i="6"/>
  <c r="Q21" i="6"/>
  <c r="P21" i="6"/>
  <c r="E21" i="6"/>
  <c r="U21" i="6" s="1"/>
  <c r="U20" i="6"/>
  <c r="S20" i="6"/>
  <c r="R20" i="6"/>
  <c r="Q20" i="6"/>
  <c r="P20" i="6"/>
  <c r="E20" i="6"/>
  <c r="T20" i="6" s="1"/>
  <c r="S19" i="6"/>
  <c r="R19" i="6"/>
  <c r="Q19" i="6"/>
  <c r="P19" i="6"/>
  <c r="E19" i="6"/>
  <c r="U19" i="6" s="1"/>
  <c r="O17" i="6"/>
  <c r="N17" i="6"/>
  <c r="M17" i="6"/>
  <c r="S17" i="6" s="1"/>
  <c r="L17" i="6"/>
  <c r="R17" i="6" s="1"/>
  <c r="K17" i="6"/>
  <c r="Q17" i="6" s="1"/>
  <c r="J17" i="6"/>
  <c r="I17" i="6"/>
  <c r="H17" i="6"/>
  <c r="G17" i="6"/>
  <c r="F17" i="6"/>
  <c r="C17" i="6"/>
  <c r="B17" i="6"/>
  <c r="E17" i="6" s="1"/>
  <c r="S16" i="6"/>
  <c r="R16" i="6"/>
  <c r="Q16" i="6"/>
  <c r="P16" i="6"/>
  <c r="E16" i="6"/>
  <c r="U16" i="6" s="1"/>
  <c r="U15" i="6"/>
  <c r="S15" i="6"/>
  <c r="R15" i="6"/>
  <c r="Q15" i="6"/>
  <c r="P15" i="6"/>
  <c r="E15" i="6"/>
  <c r="T15" i="6" s="1"/>
  <c r="U14" i="6"/>
  <c r="T14" i="6"/>
  <c r="S14" i="6"/>
  <c r="R14" i="6"/>
  <c r="Q14" i="6"/>
  <c r="P14" i="6"/>
  <c r="E14" i="6"/>
  <c r="U13" i="6"/>
  <c r="T13" i="6"/>
  <c r="S13" i="6"/>
  <c r="R13" i="6"/>
  <c r="Q13" i="6"/>
  <c r="P13" i="6"/>
  <c r="E13" i="6"/>
  <c r="U12" i="6"/>
  <c r="T12" i="6"/>
  <c r="S12" i="6"/>
  <c r="R12" i="6"/>
  <c r="Q12" i="6"/>
  <c r="P12" i="6"/>
  <c r="E12" i="6"/>
  <c r="S11" i="6"/>
  <c r="R11" i="6"/>
  <c r="Q11" i="6"/>
  <c r="P11" i="6"/>
  <c r="E11" i="6"/>
  <c r="S10" i="6"/>
  <c r="R10" i="6"/>
  <c r="Q10" i="6"/>
  <c r="P10" i="6"/>
  <c r="E10" i="6"/>
  <c r="S9" i="6"/>
  <c r="R9" i="6"/>
  <c r="Q9" i="6"/>
  <c r="P9" i="6"/>
  <c r="E9" i="6"/>
  <c r="U9" i="6" s="1"/>
  <c r="S96" i="5"/>
  <c r="R96" i="5"/>
  <c r="Q96" i="5"/>
  <c r="P96" i="5"/>
  <c r="E96" i="5"/>
  <c r="U96" i="5" s="1"/>
  <c r="U95" i="5"/>
  <c r="S95" i="5"/>
  <c r="R95" i="5"/>
  <c r="Q95" i="5"/>
  <c r="P95" i="5"/>
  <c r="E95" i="5"/>
  <c r="T95" i="5" s="1"/>
  <c r="U94" i="5"/>
  <c r="T94" i="5"/>
  <c r="S94" i="5"/>
  <c r="R94" i="5"/>
  <c r="Q94" i="5"/>
  <c r="P94" i="5"/>
  <c r="E94" i="5"/>
  <c r="U93" i="5"/>
  <c r="T93" i="5"/>
  <c r="S93" i="5"/>
  <c r="R93" i="5"/>
  <c r="Q93" i="5"/>
  <c r="P93" i="5"/>
  <c r="E93" i="5"/>
  <c r="U92" i="5"/>
  <c r="T92" i="5"/>
  <c r="S92" i="5"/>
  <c r="R92" i="5"/>
  <c r="Q92" i="5"/>
  <c r="P92" i="5"/>
  <c r="E92" i="5"/>
  <c r="S91" i="5"/>
  <c r="R91" i="5"/>
  <c r="Q91" i="5"/>
  <c r="P91" i="5"/>
  <c r="E91" i="5"/>
  <c r="S90" i="5"/>
  <c r="R90" i="5"/>
  <c r="Q90" i="5"/>
  <c r="P90" i="5"/>
  <c r="E90" i="5"/>
  <c r="U90" i="5" s="1"/>
  <c r="S89" i="5"/>
  <c r="R89" i="5"/>
  <c r="Q89" i="5"/>
  <c r="P89" i="5"/>
  <c r="E89" i="5"/>
  <c r="T89" i="5" s="1"/>
  <c r="S88" i="5"/>
  <c r="R88" i="5"/>
  <c r="Q88" i="5"/>
  <c r="P88" i="5"/>
  <c r="E88" i="5"/>
  <c r="T88" i="5" s="1"/>
  <c r="O75" i="5"/>
  <c r="N75" i="5"/>
  <c r="M75" i="5"/>
  <c r="L75" i="5"/>
  <c r="K75" i="5"/>
  <c r="J75" i="5"/>
  <c r="I75" i="5"/>
  <c r="H75" i="5"/>
  <c r="G75" i="5"/>
  <c r="F75" i="5"/>
  <c r="C75" i="5"/>
  <c r="B75" i="5"/>
  <c r="R74" i="5"/>
  <c r="O74" i="5"/>
  <c r="N74" i="5"/>
  <c r="M74" i="5"/>
  <c r="S74" i="5" s="1"/>
  <c r="L74" i="5"/>
  <c r="K74" i="5"/>
  <c r="J74" i="5"/>
  <c r="I74" i="5"/>
  <c r="Q74" i="5" s="1"/>
  <c r="H74" i="5"/>
  <c r="P74" i="5" s="1"/>
  <c r="G74" i="5"/>
  <c r="F74" i="5"/>
  <c r="E74" i="5"/>
  <c r="C74" i="5"/>
  <c r="B74" i="5"/>
  <c r="S73" i="5"/>
  <c r="O73" i="5"/>
  <c r="N73" i="5"/>
  <c r="M73" i="5"/>
  <c r="L73" i="5"/>
  <c r="K73" i="5"/>
  <c r="J73" i="5"/>
  <c r="I73" i="5"/>
  <c r="H73" i="5"/>
  <c r="G73" i="5"/>
  <c r="F73" i="5"/>
  <c r="E73" i="5"/>
  <c r="C73" i="5"/>
  <c r="B73" i="5"/>
  <c r="S72" i="5"/>
  <c r="R72" i="5"/>
  <c r="Q72" i="5"/>
  <c r="P72" i="5"/>
  <c r="E72" i="5"/>
  <c r="U72" i="5" s="1"/>
  <c r="S71" i="5"/>
  <c r="R71" i="5"/>
  <c r="Q71" i="5"/>
  <c r="P71" i="5"/>
  <c r="E71" i="5"/>
  <c r="O69" i="5"/>
  <c r="N69" i="5"/>
  <c r="M69" i="5"/>
  <c r="L69" i="5"/>
  <c r="K69" i="5"/>
  <c r="J69" i="5"/>
  <c r="I69" i="5"/>
  <c r="H69" i="5"/>
  <c r="G69" i="5"/>
  <c r="F69" i="5"/>
  <c r="C69" i="5"/>
  <c r="B69" i="5"/>
  <c r="O68" i="5"/>
  <c r="N68" i="5"/>
  <c r="M68" i="5"/>
  <c r="S68" i="5" s="1"/>
  <c r="L68" i="5"/>
  <c r="R68" i="5" s="1"/>
  <c r="K68" i="5"/>
  <c r="J68" i="5"/>
  <c r="I68" i="5"/>
  <c r="H68" i="5"/>
  <c r="G68" i="5"/>
  <c r="F68" i="5"/>
  <c r="C68" i="5"/>
  <c r="B68" i="5"/>
  <c r="E68" i="5" s="1"/>
  <c r="S67" i="5"/>
  <c r="R67" i="5"/>
  <c r="Q67" i="5"/>
  <c r="P67" i="5"/>
  <c r="E67" i="5"/>
  <c r="U67" i="5" s="1"/>
  <c r="U66" i="5"/>
  <c r="S66" i="5"/>
  <c r="R66" i="5"/>
  <c r="Q66" i="5"/>
  <c r="P66" i="5"/>
  <c r="E66" i="5"/>
  <c r="T66" i="5" s="1"/>
  <c r="S65" i="5"/>
  <c r="R65" i="5"/>
  <c r="Q65" i="5"/>
  <c r="P65" i="5"/>
  <c r="E65" i="5"/>
  <c r="U65" i="5" s="1"/>
  <c r="S64" i="5"/>
  <c r="R64" i="5"/>
  <c r="Q64" i="5"/>
  <c r="P64" i="5"/>
  <c r="E64" i="5"/>
  <c r="T64" i="5" s="1"/>
  <c r="S63" i="5"/>
  <c r="R63" i="5"/>
  <c r="Q63" i="5"/>
  <c r="P63" i="5"/>
  <c r="E63" i="5"/>
  <c r="U63" i="5" s="1"/>
  <c r="O61" i="5"/>
  <c r="N61" i="5"/>
  <c r="M61" i="5"/>
  <c r="S61" i="5" s="1"/>
  <c r="L61" i="5"/>
  <c r="R61" i="5" s="1"/>
  <c r="K61" i="5"/>
  <c r="J61" i="5"/>
  <c r="I61" i="5"/>
  <c r="H61" i="5"/>
  <c r="C61" i="5"/>
  <c r="B61" i="5"/>
  <c r="U60" i="5"/>
  <c r="T60" i="5"/>
  <c r="S60" i="5"/>
  <c r="R60" i="5"/>
  <c r="Q60" i="5"/>
  <c r="P60" i="5"/>
  <c r="E60" i="5"/>
  <c r="S59" i="5"/>
  <c r="R59" i="5"/>
  <c r="Q59" i="5"/>
  <c r="P59" i="5"/>
  <c r="E59" i="5"/>
  <c r="U59" i="5" s="1"/>
  <c r="S58" i="5"/>
  <c r="R58" i="5"/>
  <c r="Q58" i="5"/>
  <c r="P58" i="5"/>
  <c r="E58" i="5"/>
  <c r="U58" i="5" s="1"/>
  <c r="S57" i="5"/>
  <c r="R57" i="5"/>
  <c r="Q57" i="5"/>
  <c r="P57" i="5"/>
  <c r="E57" i="5"/>
  <c r="T57" i="5" s="1"/>
  <c r="O55" i="5"/>
  <c r="N55" i="5"/>
  <c r="M55" i="5"/>
  <c r="S55" i="5" s="1"/>
  <c r="L55" i="5"/>
  <c r="R55" i="5" s="1"/>
  <c r="K55" i="5"/>
  <c r="J55" i="5"/>
  <c r="I55" i="5"/>
  <c r="H55" i="5"/>
  <c r="G55" i="5"/>
  <c r="F55" i="5"/>
  <c r="C55" i="5"/>
  <c r="B55" i="5"/>
  <c r="S54" i="5"/>
  <c r="R54" i="5"/>
  <c r="Q54" i="5"/>
  <c r="P54" i="5"/>
  <c r="E54" i="5"/>
  <c r="T54" i="5" s="1"/>
  <c r="S53" i="5"/>
  <c r="R53" i="5"/>
  <c r="Q53" i="5"/>
  <c r="P53" i="5"/>
  <c r="E53" i="5"/>
  <c r="U53" i="5" s="1"/>
  <c r="S52" i="5"/>
  <c r="R52" i="5"/>
  <c r="Q52" i="5"/>
  <c r="P52" i="5"/>
  <c r="E52" i="5"/>
  <c r="T52" i="5" s="1"/>
  <c r="U51" i="5"/>
  <c r="T51" i="5"/>
  <c r="S51" i="5"/>
  <c r="R51" i="5"/>
  <c r="Q51" i="5"/>
  <c r="P51" i="5"/>
  <c r="E51" i="5"/>
  <c r="U50" i="5"/>
  <c r="T50" i="5"/>
  <c r="S50" i="5"/>
  <c r="R50" i="5"/>
  <c r="Q50" i="5"/>
  <c r="P50" i="5"/>
  <c r="E50" i="5"/>
  <c r="U49" i="5"/>
  <c r="S49" i="5"/>
  <c r="R49" i="5"/>
  <c r="Q49" i="5"/>
  <c r="P49" i="5"/>
  <c r="E49" i="5"/>
  <c r="T49" i="5" s="1"/>
  <c r="S48" i="5"/>
  <c r="R48" i="5"/>
  <c r="Q48" i="5"/>
  <c r="P48" i="5"/>
  <c r="E48" i="5"/>
  <c r="U48" i="5" s="1"/>
  <c r="S47" i="5"/>
  <c r="R47" i="5"/>
  <c r="Q47" i="5"/>
  <c r="P47" i="5"/>
  <c r="E47" i="5"/>
  <c r="U47" i="5" s="1"/>
  <c r="U46" i="5"/>
  <c r="S46" i="5"/>
  <c r="R46" i="5"/>
  <c r="Q46" i="5"/>
  <c r="P46" i="5"/>
  <c r="E46" i="5"/>
  <c r="T46" i="5" s="1"/>
  <c r="S45" i="5"/>
  <c r="R45" i="5"/>
  <c r="Q45" i="5"/>
  <c r="P45" i="5"/>
  <c r="E45" i="5"/>
  <c r="T45" i="5" s="1"/>
  <c r="S44" i="5"/>
  <c r="R44" i="5"/>
  <c r="Q44" i="5"/>
  <c r="P44" i="5"/>
  <c r="E44" i="5"/>
  <c r="T44" i="5" s="1"/>
  <c r="O42" i="5"/>
  <c r="N42" i="5"/>
  <c r="M42" i="5"/>
  <c r="S42" i="5" s="1"/>
  <c r="L42" i="5"/>
  <c r="R42" i="5" s="1"/>
  <c r="K42" i="5"/>
  <c r="J42" i="5"/>
  <c r="I42" i="5"/>
  <c r="H42" i="5"/>
  <c r="G42" i="5"/>
  <c r="F42" i="5"/>
  <c r="C42" i="5"/>
  <c r="B42" i="5"/>
  <c r="E42" i="5" s="1"/>
  <c r="S41" i="5"/>
  <c r="R41" i="5"/>
  <c r="Q41" i="5"/>
  <c r="P41" i="5"/>
  <c r="E41" i="5"/>
  <c r="T41" i="5" s="1"/>
  <c r="U40" i="5"/>
  <c r="T40" i="5"/>
  <c r="S40" i="5"/>
  <c r="R40" i="5"/>
  <c r="Q40" i="5"/>
  <c r="P40" i="5"/>
  <c r="E40" i="5"/>
  <c r="U39" i="5"/>
  <c r="S39" i="5"/>
  <c r="R39" i="5"/>
  <c r="Q39" i="5"/>
  <c r="P39" i="5"/>
  <c r="E39" i="5"/>
  <c r="T39" i="5" s="1"/>
  <c r="U38" i="5"/>
  <c r="T38" i="5"/>
  <c r="S38" i="5"/>
  <c r="R38" i="5"/>
  <c r="Q38" i="5"/>
  <c r="P38" i="5"/>
  <c r="E38" i="5"/>
  <c r="S37" i="5"/>
  <c r="R37" i="5"/>
  <c r="Q37" i="5"/>
  <c r="P37" i="5"/>
  <c r="E37" i="5"/>
  <c r="T37" i="5" s="1"/>
  <c r="O35" i="5"/>
  <c r="N35" i="5"/>
  <c r="M35" i="5"/>
  <c r="S35" i="5" s="1"/>
  <c r="L35" i="5"/>
  <c r="R35" i="5" s="1"/>
  <c r="K35" i="5"/>
  <c r="J35" i="5"/>
  <c r="I35" i="5"/>
  <c r="Q35" i="5" s="1"/>
  <c r="H35" i="5"/>
  <c r="P35" i="5" s="1"/>
  <c r="G35" i="5"/>
  <c r="F35" i="5"/>
  <c r="C35" i="5"/>
  <c r="E35" i="5" s="1"/>
  <c r="B35" i="5"/>
  <c r="T34" i="5"/>
  <c r="S34" i="5"/>
  <c r="R34" i="5"/>
  <c r="Q34" i="5"/>
  <c r="P34" i="5"/>
  <c r="E34" i="5"/>
  <c r="O32" i="5"/>
  <c r="N32" i="5"/>
  <c r="M32" i="5"/>
  <c r="S32" i="5" s="1"/>
  <c r="L32" i="5"/>
  <c r="R32" i="5" s="1"/>
  <c r="K32" i="5"/>
  <c r="J32" i="5"/>
  <c r="I32" i="5"/>
  <c r="H32" i="5"/>
  <c r="G32" i="5"/>
  <c r="F32" i="5"/>
  <c r="C32" i="5"/>
  <c r="B32" i="5"/>
  <c r="S31" i="5"/>
  <c r="R31" i="5"/>
  <c r="Q31" i="5"/>
  <c r="P31" i="5"/>
  <c r="E31" i="5"/>
  <c r="U31" i="5" s="1"/>
  <c r="S30" i="5"/>
  <c r="R30" i="5"/>
  <c r="Q30" i="5"/>
  <c r="P30" i="5"/>
  <c r="E30" i="5"/>
  <c r="U30" i="5" s="1"/>
  <c r="S29" i="5"/>
  <c r="R29" i="5"/>
  <c r="Q29" i="5"/>
  <c r="P29" i="5"/>
  <c r="E29" i="5"/>
  <c r="T29" i="5" s="1"/>
  <c r="S28" i="5"/>
  <c r="R28" i="5"/>
  <c r="Q28" i="5"/>
  <c r="P28" i="5"/>
  <c r="E28" i="5"/>
  <c r="U28" i="5" s="1"/>
  <c r="O26" i="5"/>
  <c r="N26" i="5"/>
  <c r="M26" i="5"/>
  <c r="S26" i="5" s="1"/>
  <c r="L26" i="5"/>
  <c r="R26" i="5" s="1"/>
  <c r="K26" i="5"/>
  <c r="J26" i="5"/>
  <c r="I26" i="5"/>
  <c r="H26" i="5"/>
  <c r="G26" i="5"/>
  <c r="F26" i="5"/>
  <c r="C26" i="5"/>
  <c r="E26" i="5" s="1"/>
  <c r="B26" i="5"/>
  <c r="S25" i="5"/>
  <c r="R25" i="5"/>
  <c r="Q25" i="5"/>
  <c r="P25" i="5"/>
  <c r="E25" i="5"/>
  <c r="U25" i="5" s="1"/>
  <c r="S24" i="5"/>
  <c r="R24" i="5"/>
  <c r="Q24" i="5"/>
  <c r="P24" i="5"/>
  <c r="E24" i="5"/>
  <c r="T24" i="5" s="1"/>
  <c r="U23" i="5"/>
  <c r="T23" i="5"/>
  <c r="S23" i="5"/>
  <c r="R23" i="5"/>
  <c r="Q23" i="5"/>
  <c r="P23" i="5"/>
  <c r="E23" i="5"/>
  <c r="U22" i="5"/>
  <c r="T22" i="5"/>
  <c r="S22" i="5"/>
  <c r="R22" i="5"/>
  <c r="Q22" i="5"/>
  <c r="P22" i="5"/>
  <c r="E22" i="5"/>
  <c r="U21" i="5"/>
  <c r="T21" i="5"/>
  <c r="S21" i="5"/>
  <c r="R21" i="5"/>
  <c r="Q21" i="5"/>
  <c r="P21" i="5"/>
  <c r="E21" i="5"/>
  <c r="S20" i="5"/>
  <c r="R20" i="5"/>
  <c r="Q20" i="5"/>
  <c r="P20" i="5"/>
  <c r="E20" i="5"/>
  <c r="U20" i="5" s="1"/>
  <c r="S19" i="5"/>
  <c r="R19" i="5"/>
  <c r="Q19" i="5"/>
  <c r="P19" i="5"/>
  <c r="E19" i="5"/>
  <c r="U19" i="5" s="1"/>
  <c r="O17" i="5"/>
  <c r="S17" i="5" s="1"/>
  <c r="N17" i="5"/>
  <c r="M17" i="5"/>
  <c r="L17" i="5"/>
  <c r="K17" i="5"/>
  <c r="J17" i="5"/>
  <c r="I17" i="5"/>
  <c r="H17" i="5"/>
  <c r="P17" i="5" s="1"/>
  <c r="G17" i="5"/>
  <c r="F17" i="5"/>
  <c r="E17" i="5"/>
  <c r="C17" i="5"/>
  <c r="B17" i="5"/>
  <c r="S16" i="5"/>
  <c r="R16" i="5"/>
  <c r="Q16" i="5"/>
  <c r="P16" i="5"/>
  <c r="E16" i="5"/>
  <c r="U16" i="5" s="1"/>
  <c r="S15" i="5"/>
  <c r="R15" i="5"/>
  <c r="Q15" i="5"/>
  <c r="P15" i="5"/>
  <c r="E15" i="5"/>
  <c r="T15" i="5" s="1"/>
  <c r="T14" i="5"/>
  <c r="S14" i="5"/>
  <c r="R14" i="5"/>
  <c r="Q14" i="5"/>
  <c r="P14" i="5"/>
  <c r="E14" i="5"/>
  <c r="U14" i="5" s="1"/>
  <c r="U13" i="5"/>
  <c r="S13" i="5"/>
  <c r="R13" i="5"/>
  <c r="Q13" i="5"/>
  <c r="P13" i="5"/>
  <c r="E13" i="5"/>
  <c r="T13" i="5" s="1"/>
  <c r="T12" i="5"/>
  <c r="S12" i="5"/>
  <c r="R12" i="5"/>
  <c r="Q12" i="5"/>
  <c r="P12" i="5"/>
  <c r="E12" i="5"/>
  <c r="U12" i="5" s="1"/>
  <c r="U11" i="5"/>
  <c r="T11" i="5"/>
  <c r="S11" i="5"/>
  <c r="R11" i="5"/>
  <c r="Q11" i="5"/>
  <c r="P11" i="5"/>
  <c r="E11" i="5"/>
  <c r="U10" i="5"/>
  <c r="S10" i="5"/>
  <c r="R10" i="5"/>
  <c r="Q10" i="5"/>
  <c r="P10" i="5"/>
  <c r="T10" i="5" s="1"/>
  <c r="E10" i="5"/>
  <c r="S9" i="5"/>
  <c r="R9" i="5"/>
  <c r="Q9" i="5"/>
  <c r="P9" i="5"/>
  <c r="E9" i="5"/>
  <c r="S96" i="4"/>
  <c r="R96" i="4"/>
  <c r="Q96" i="4"/>
  <c r="P96" i="4"/>
  <c r="E96" i="4"/>
  <c r="U96" i="4" s="1"/>
  <c r="S95" i="4"/>
  <c r="R95" i="4"/>
  <c r="Q95" i="4"/>
  <c r="P95" i="4"/>
  <c r="E95" i="4"/>
  <c r="T95" i="4" s="1"/>
  <c r="S94" i="4"/>
  <c r="R94" i="4"/>
  <c r="Q94" i="4"/>
  <c r="P94" i="4"/>
  <c r="E94" i="4"/>
  <c r="U94" i="4" s="1"/>
  <c r="U93" i="4"/>
  <c r="S93" i="4"/>
  <c r="R93" i="4"/>
  <c r="Q93" i="4"/>
  <c r="P93" i="4"/>
  <c r="E93" i="4"/>
  <c r="T93" i="4" s="1"/>
  <c r="U92" i="4"/>
  <c r="T92" i="4"/>
  <c r="S92" i="4"/>
  <c r="R92" i="4"/>
  <c r="Q92" i="4"/>
  <c r="P92" i="4"/>
  <c r="E92" i="4"/>
  <c r="U91" i="4"/>
  <c r="T91" i="4"/>
  <c r="S91" i="4"/>
  <c r="R91" i="4"/>
  <c r="Q91" i="4"/>
  <c r="P91" i="4"/>
  <c r="E91" i="4"/>
  <c r="U90" i="4"/>
  <c r="T90" i="4"/>
  <c r="S90" i="4"/>
  <c r="R90" i="4"/>
  <c r="Q90" i="4"/>
  <c r="P90" i="4"/>
  <c r="E90" i="4"/>
  <c r="S89" i="4"/>
  <c r="R89" i="4"/>
  <c r="Q89" i="4"/>
  <c r="P89" i="4"/>
  <c r="E89" i="4"/>
  <c r="U89" i="4" s="1"/>
  <c r="S88" i="4"/>
  <c r="R88" i="4"/>
  <c r="Q88" i="4"/>
  <c r="P88" i="4"/>
  <c r="E88" i="4"/>
  <c r="U88" i="4" s="1"/>
  <c r="V75" i="4"/>
  <c r="O75" i="4"/>
  <c r="N75" i="4"/>
  <c r="M75" i="4"/>
  <c r="L75" i="4"/>
  <c r="K75" i="4"/>
  <c r="J75" i="4"/>
  <c r="I75" i="4"/>
  <c r="H75" i="4"/>
  <c r="P75" i="4" s="1"/>
  <c r="G75" i="4"/>
  <c r="F75" i="4"/>
  <c r="C75" i="4"/>
  <c r="B75" i="4"/>
  <c r="R74" i="4"/>
  <c r="O74" i="4"/>
  <c r="N74" i="4"/>
  <c r="M74" i="4"/>
  <c r="L74" i="4"/>
  <c r="K74" i="4"/>
  <c r="J74" i="4"/>
  <c r="I74" i="4"/>
  <c r="Q74" i="4" s="1"/>
  <c r="H74" i="4"/>
  <c r="P74" i="4" s="1"/>
  <c r="G74" i="4"/>
  <c r="F74" i="4"/>
  <c r="E74" i="4"/>
  <c r="C74" i="4"/>
  <c r="B74" i="4"/>
  <c r="S73" i="4"/>
  <c r="R73" i="4"/>
  <c r="P73" i="4"/>
  <c r="O73" i="4"/>
  <c r="N73" i="4"/>
  <c r="M73" i="4"/>
  <c r="L73" i="4"/>
  <c r="K73" i="4"/>
  <c r="J73" i="4"/>
  <c r="I73" i="4"/>
  <c r="Q73" i="4" s="1"/>
  <c r="H73" i="4"/>
  <c r="G73" i="4"/>
  <c r="F73" i="4"/>
  <c r="C73" i="4"/>
  <c r="B73" i="4"/>
  <c r="E73" i="4" s="1"/>
  <c r="U72" i="4"/>
  <c r="T72" i="4"/>
  <c r="S72" i="4"/>
  <c r="R72" i="4"/>
  <c r="Q72" i="4"/>
  <c r="P72" i="4"/>
  <c r="E72" i="4"/>
  <c r="U71" i="4"/>
  <c r="S71" i="4"/>
  <c r="R71" i="4"/>
  <c r="Q71" i="4"/>
  <c r="P71" i="4"/>
  <c r="T71" i="4" s="1"/>
  <c r="E71" i="4"/>
  <c r="V69" i="4"/>
  <c r="S69" i="4"/>
  <c r="O69" i="4"/>
  <c r="N69" i="4"/>
  <c r="M69" i="4"/>
  <c r="L69" i="4"/>
  <c r="K69" i="4"/>
  <c r="J69" i="4"/>
  <c r="I69" i="4"/>
  <c r="H69" i="4"/>
  <c r="P69" i="4" s="1"/>
  <c r="G69" i="4"/>
  <c r="F69" i="4"/>
  <c r="C69" i="4"/>
  <c r="B69" i="4"/>
  <c r="S68" i="4"/>
  <c r="R68" i="4"/>
  <c r="O68" i="4"/>
  <c r="N68" i="4"/>
  <c r="M68" i="4"/>
  <c r="L68" i="4"/>
  <c r="K68" i="4"/>
  <c r="Q68" i="4" s="1"/>
  <c r="J68" i="4"/>
  <c r="I68" i="4"/>
  <c r="H68" i="4"/>
  <c r="P68" i="4" s="1"/>
  <c r="G68" i="4"/>
  <c r="F68" i="4"/>
  <c r="C68" i="4"/>
  <c r="B68" i="4"/>
  <c r="S67" i="4"/>
  <c r="R67" i="4"/>
  <c r="Q67" i="4"/>
  <c r="P67" i="4"/>
  <c r="E67" i="4"/>
  <c r="U67" i="4" s="1"/>
  <c r="U66" i="4"/>
  <c r="T66" i="4"/>
  <c r="S66" i="4"/>
  <c r="R66" i="4"/>
  <c r="Q66" i="4"/>
  <c r="P66" i="4"/>
  <c r="E66" i="4"/>
  <c r="U65" i="4"/>
  <c r="S65" i="4"/>
  <c r="R65" i="4"/>
  <c r="Q65" i="4"/>
  <c r="P65" i="4"/>
  <c r="E65" i="4"/>
  <c r="T65" i="4" s="1"/>
  <c r="S64" i="4"/>
  <c r="R64" i="4"/>
  <c r="Q64" i="4"/>
  <c r="P64" i="4"/>
  <c r="E64" i="4"/>
  <c r="U64" i="4" s="1"/>
  <c r="U63" i="4"/>
  <c r="S63" i="4"/>
  <c r="R63" i="4"/>
  <c r="Q63" i="4"/>
  <c r="P63" i="4"/>
  <c r="E63" i="4"/>
  <c r="T63" i="4" s="1"/>
  <c r="O61" i="4"/>
  <c r="N61" i="4"/>
  <c r="M61" i="4"/>
  <c r="S61" i="4" s="1"/>
  <c r="L61" i="4"/>
  <c r="R61" i="4" s="1"/>
  <c r="K61" i="4"/>
  <c r="J61" i="4"/>
  <c r="I61" i="4"/>
  <c r="H61" i="4"/>
  <c r="C61" i="4"/>
  <c r="B61" i="4"/>
  <c r="S60" i="4"/>
  <c r="R60" i="4"/>
  <c r="Q60" i="4"/>
  <c r="P60" i="4"/>
  <c r="E60" i="4"/>
  <c r="U60" i="4" s="1"/>
  <c r="S59" i="4"/>
  <c r="R59" i="4"/>
  <c r="Q59" i="4"/>
  <c r="P59" i="4"/>
  <c r="E59" i="4"/>
  <c r="T59" i="4" s="1"/>
  <c r="U58" i="4"/>
  <c r="T58" i="4"/>
  <c r="S58" i="4"/>
  <c r="R58" i="4"/>
  <c r="Q58" i="4"/>
  <c r="P58" i="4"/>
  <c r="E58" i="4"/>
  <c r="T57" i="4"/>
  <c r="S57" i="4"/>
  <c r="R57" i="4"/>
  <c r="Q57" i="4"/>
  <c r="P57" i="4"/>
  <c r="E57" i="4"/>
  <c r="U57" i="4" s="1"/>
  <c r="V55" i="4"/>
  <c r="O55" i="4"/>
  <c r="N55" i="4"/>
  <c r="M55" i="4"/>
  <c r="S55" i="4" s="1"/>
  <c r="L55" i="4"/>
  <c r="R55" i="4" s="1"/>
  <c r="K55" i="4"/>
  <c r="J55" i="4"/>
  <c r="I55" i="4"/>
  <c r="H55" i="4"/>
  <c r="G55" i="4"/>
  <c r="F55" i="4"/>
  <c r="C55" i="4"/>
  <c r="B55" i="4"/>
  <c r="T54" i="4"/>
  <c r="S54" i="4"/>
  <c r="R54" i="4"/>
  <c r="Q54" i="4"/>
  <c r="P54" i="4"/>
  <c r="E54" i="4"/>
  <c r="U54" i="4" s="1"/>
  <c r="U53" i="4"/>
  <c r="T53" i="4"/>
  <c r="S53" i="4"/>
  <c r="R53" i="4"/>
  <c r="Q53" i="4"/>
  <c r="P53" i="4"/>
  <c r="E53" i="4"/>
  <c r="T52" i="4"/>
  <c r="S52" i="4"/>
  <c r="R52" i="4"/>
  <c r="Q52" i="4"/>
  <c r="P52" i="4"/>
  <c r="E52" i="4"/>
  <c r="U52" i="4" s="1"/>
  <c r="S51" i="4"/>
  <c r="R51" i="4"/>
  <c r="Q51" i="4"/>
  <c r="P51" i="4"/>
  <c r="E51" i="4"/>
  <c r="U51" i="4" s="1"/>
  <c r="S50" i="4"/>
  <c r="R50" i="4"/>
  <c r="Q50" i="4"/>
  <c r="P50" i="4"/>
  <c r="E50" i="4"/>
  <c r="T50" i="4" s="1"/>
  <c r="S49" i="4"/>
  <c r="R49" i="4"/>
  <c r="Q49" i="4"/>
  <c r="P49" i="4"/>
  <c r="E49" i="4"/>
  <c r="T49" i="4" s="1"/>
  <c r="S48" i="4"/>
  <c r="R48" i="4"/>
  <c r="Q48" i="4"/>
  <c r="P48" i="4"/>
  <c r="E48" i="4"/>
  <c r="U48" i="4" s="1"/>
  <c r="S47" i="4"/>
  <c r="R47" i="4"/>
  <c r="Q47" i="4"/>
  <c r="P47" i="4"/>
  <c r="E47" i="4"/>
  <c r="T47" i="4" s="1"/>
  <c r="U46" i="4"/>
  <c r="T46" i="4"/>
  <c r="S46" i="4"/>
  <c r="R46" i="4"/>
  <c r="Q46" i="4"/>
  <c r="P46" i="4"/>
  <c r="E46" i="4"/>
  <c r="U45" i="4"/>
  <c r="T45" i="4"/>
  <c r="S45" i="4"/>
  <c r="R45" i="4"/>
  <c r="Q45" i="4"/>
  <c r="P45" i="4"/>
  <c r="E45" i="4"/>
  <c r="U44" i="4"/>
  <c r="T44" i="4"/>
  <c r="S44" i="4"/>
  <c r="R44" i="4"/>
  <c r="Q44" i="4"/>
  <c r="P44" i="4"/>
  <c r="E44" i="4"/>
  <c r="O42" i="4"/>
  <c r="N42" i="4"/>
  <c r="M42" i="4"/>
  <c r="L42" i="4"/>
  <c r="R42" i="4" s="1"/>
  <c r="K42" i="4"/>
  <c r="J42" i="4"/>
  <c r="I42" i="4"/>
  <c r="H42" i="4"/>
  <c r="G42" i="4"/>
  <c r="F42" i="4"/>
  <c r="C42" i="4"/>
  <c r="E42" i="4" s="1"/>
  <c r="B42" i="4"/>
  <c r="U41" i="4"/>
  <c r="T41" i="4"/>
  <c r="S41" i="4"/>
  <c r="R41" i="4"/>
  <c r="Q41" i="4"/>
  <c r="P41" i="4"/>
  <c r="E41" i="4"/>
  <c r="S40" i="4"/>
  <c r="R40" i="4"/>
  <c r="Q40" i="4"/>
  <c r="P40" i="4"/>
  <c r="E40" i="4"/>
  <c r="U40" i="4" s="1"/>
  <c r="U39" i="4"/>
  <c r="S39" i="4"/>
  <c r="R39" i="4"/>
  <c r="Q39" i="4"/>
  <c r="P39" i="4"/>
  <c r="E39" i="4"/>
  <c r="T39" i="4" s="1"/>
  <c r="U38" i="4"/>
  <c r="S38" i="4"/>
  <c r="R38" i="4"/>
  <c r="Q38" i="4"/>
  <c r="P38" i="4"/>
  <c r="E38" i="4"/>
  <c r="S37" i="4"/>
  <c r="R37" i="4"/>
  <c r="Q37" i="4"/>
  <c r="P37" i="4"/>
  <c r="T37" i="4" s="1"/>
  <c r="E37" i="4"/>
  <c r="O35" i="4"/>
  <c r="N35" i="4"/>
  <c r="M35" i="4"/>
  <c r="S35" i="4" s="1"/>
  <c r="L35" i="4"/>
  <c r="R35" i="4" s="1"/>
  <c r="K35" i="4"/>
  <c r="J35" i="4"/>
  <c r="I35" i="4"/>
  <c r="Q35" i="4" s="1"/>
  <c r="H35" i="4"/>
  <c r="G35" i="4"/>
  <c r="F35" i="4"/>
  <c r="C35" i="4"/>
  <c r="E35" i="4" s="1"/>
  <c r="B35" i="4"/>
  <c r="S34" i="4"/>
  <c r="R34" i="4"/>
  <c r="Q34" i="4"/>
  <c r="P34" i="4"/>
  <c r="E34" i="4"/>
  <c r="U34" i="4" s="1"/>
  <c r="S32" i="4"/>
  <c r="O32" i="4"/>
  <c r="N32" i="4"/>
  <c r="M32" i="4"/>
  <c r="L32" i="4"/>
  <c r="R32" i="4" s="1"/>
  <c r="K32" i="4"/>
  <c r="J32" i="4"/>
  <c r="I32" i="4"/>
  <c r="H32" i="4"/>
  <c r="G32" i="4"/>
  <c r="F32" i="4"/>
  <c r="C32" i="4"/>
  <c r="B32" i="4"/>
  <c r="T31" i="4"/>
  <c r="S31" i="4"/>
  <c r="R31" i="4"/>
  <c r="Q31" i="4"/>
  <c r="P31" i="4"/>
  <c r="E31" i="4"/>
  <c r="U31" i="4" s="1"/>
  <c r="U30" i="4"/>
  <c r="S30" i="4"/>
  <c r="R30" i="4"/>
  <c r="Q30" i="4"/>
  <c r="P30" i="4"/>
  <c r="E30" i="4"/>
  <c r="T30" i="4" s="1"/>
  <c r="S29" i="4"/>
  <c r="R29" i="4"/>
  <c r="Q29" i="4"/>
  <c r="P29" i="4"/>
  <c r="E29" i="4"/>
  <c r="U29" i="4" s="1"/>
  <c r="U28" i="4"/>
  <c r="S28" i="4"/>
  <c r="R28" i="4"/>
  <c r="Q28" i="4"/>
  <c r="P28" i="4"/>
  <c r="E28" i="4"/>
  <c r="T28" i="4" s="1"/>
  <c r="V26" i="4"/>
  <c r="S26" i="4"/>
  <c r="O26" i="4"/>
  <c r="N26" i="4"/>
  <c r="M26" i="4"/>
  <c r="L26" i="4"/>
  <c r="R26" i="4" s="1"/>
  <c r="K26" i="4"/>
  <c r="J26" i="4"/>
  <c r="I26" i="4"/>
  <c r="Q26" i="4" s="1"/>
  <c r="H26" i="4"/>
  <c r="G26" i="4"/>
  <c r="F26" i="4"/>
  <c r="C26" i="4"/>
  <c r="B26" i="4"/>
  <c r="E26" i="4" s="1"/>
  <c r="S25" i="4"/>
  <c r="R25" i="4"/>
  <c r="Q25" i="4"/>
  <c r="P25" i="4"/>
  <c r="E25" i="4"/>
  <c r="U25" i="4" s="1"/>
  <c r="S24" i="4"/>
  <c r="R24" i="4"/>
  <c r="Q24" i="4"/>
  <c r="P24" i="4"/>
  <c r="E24" i="4"/>
  <c r="U24" i="4" s="1"/>
  <c r="U23" i="4"/>
  <c r="T23" i="4"/>
  <c r="S23" i="4"/>
  <c r="R23" i="4"/>
  <c r="Q23" i="4"/>
  <c r="P23" i="4"/>
  <c r="E23" i="4"/>
  <c r="T22" i="4"/>
  <c r="S22" i="4"/>
  <c r="R22" i="4"/>
  <c r="Q22" i="4"/>
  <c r="P22" i="4"/>
  <c r="E22" i="4"/>
  <c r="U22" i="4" s="1"/>
  <c r="U21" i="4"/>
  <c r="S21" i="4"/>
  <c r="R21" i="4"/>
  <c r="Q21" i="4"/>
  <c r="P21" i="4"/>
  <c r="E21" i="4"/>
  <c r="T21" i="4" s="1"/>
  <c r="S20" i="4"/>
  <c r="R20" i="4"/>
  <c r="Q20" i="4"/>
  <c r="P20" i="4"/>
  <c r="E20" i="4"/>
  <c r="T20" i="4" s="1"/>
  <c r="T19" i="4"/>
  <c r="S19" i="4"/>
  <c r="R19" i="4"/>
  <c r="Q19" i="4"/>
  <c r="P19" i="4"/>
  <c r="E19" i="4"/>
  <c r="U19" i="4" s="1"/>
  <c r="S17" i="4"/>
  <c r="O17" i="4"/>
  <c r="N17" i="4"/>
  <c r="M17" i="4"/>
  <c r="L17" i="4"/>
  <c r="K17" i="4"/>
  <c r="J17" i="4"/>
  <c r="I17" i="4"/>
  <c r="Q17" i="4" s="1"/>
  <c r="H17" i="4"/>
  <c r="P17" i="4" s="1"/>
  <c r="G17" i="4"/>
  <c r="F17" i="4"/>
  <c r="C17" i="4"/>
  <c r="E17" i="4" s="1"/>
  <c r="B17" i="4"/>
  <c r="S16" i="4"/>
  <c r="R16" i="4"/>
  <c r="Q16" i="4"/>
  <c r="P16" i="4"/>
  <c r="T16" i="4" s="1"/>
  <c r="E16" i="4"/>
  <c r="S15" i="4"/>
  <c r="R15" i="4"/>
  <c r="Q15" i="4"/>
  <c r="P15" i="4"/>
  <c r="E15" i="4"/>
  <c r="T15" i="4" s="1"/>
  <c r="S14" i="4"/>
  <c r="R14" i="4"/>
  <c r="Q14" i="4"/>
  <c r="P14" i="4"/>
  <c r="E14" i="4"/>
  <c r="U14" i="4" s="1"/>
  <c r="U13" i="4"/>
  <c r="T13" i="4"/>
  <c r="S13" i="4"/>
  <c r="R13" i="4"/>
  <c r="Q13" i="4"/>
  <c r="P13" i="4"/>
  <c r="E13" i="4"/>
  <c r="U12" i="4"/>
  <c r="T12" i="4"/>
  <c r="S12" i="4"/>
  <c r="R12" i="4"/>
  <c r="Q12" i="4"/>
  <c r="P12" i="4"/>
  <c r="E12" i="4"/>
  <c r="T11" i="4"/>
  <c r="S11" i="4"/>
  <c r="R11" i="4"/>
  <c r="Q11" i="4"/>
  <c r="P11" i="4"/>
  <c r="E11" i="4"/>
  <c r="U11" i="4" s="1"/>
  <c r="S10" i="4"/>
  <c r="R10" i="4"/>
  <c r="Q10" i="4"/>
  <c r="U10" i="4" s="1"/>
  <c r="P10" i="4"/>
  <c r="E10" i="4"/>
  <c r="T10" i="4" s="1"/>
  <c r="S9" i="4"/>
  <c r="R9" i="4"/>
  <c r="Q9" i="4"/>
  <c r="P9" i="4"/>
  <c r="E9" i="4"/>
  <c r="T96" i="3"/>
  <c r="S96" i="3"/>
  <c r="R96" i="3"/>
  <c r="Q96" i="3"/>
  <c r="P96" i="3"/>
  <c r="E96" i="3"/>
  <c r="U96" i="3" s="1"/>
  <c r="U95" i="3"/>
  <c r="S95" i="3"/>
  <c r="R95" i="3"/>
  <c r="Q95" i="3"/>
  <c r="P95" i="3"/>
  <c r="E95" i="3"/>
  <c r="T95" i="3" s="1"/>
  <c r="S94" i="3"/>
  <c r="R94" i="3"/>
  <c r="Q94" i="3"/>
  <c r="P94" i="3"/>
  <c r="E94" i="3"/>
  <c r="U94" i="3" s="1"/>
  <c r="U93" i="3"/>
  <c r="T93" i="3"/>
  <c r="S93" i="3"/>
  <c r="R93" i="3"/>
  <c r="Q93" i="3"/>
  <c r="P93" i="3"/>
  <c r="E93" i="3"/>
  <c r="U92" i="3"/>
  <c r="T92" i="3"/>
  <c r="S92" i="3"/>
  <c r="R92" i="3"/>
  <c r="Q92" i="3"/>
  <c r="P92" i="3"/>
  <c r="E92" i="3"/>
  <c r="T91" i="3"/>
  <c r="S91" i="3"/>
  <c r="R91" i="3"/>
  <c r="Q91" i="3"/>
  <c r="P91" i="3"/>
  <c r="E91" i="3"/>
  <c r="U91" i="3" s="1"/>
  <c r="U90" i="3"/>
  <c r="S90" i="3"/>
  <c r="R90" i="3"/>
  <c r="Q90" i="3"/>
  <c r="P90" i="3"/>
  <c r="E90" i="3"/>
  <c r="T90" i="3" s="1"/>
  <c r="T89" i="3"/>
  <c r="S89" i="3"/>
  <c r="R89" i="3"/>
  <c r="Q89" i="3"/>
  <c r="P89" i="3"/>
  <c r="E89" i="3"/>
  <c r="U89" i="3" s="1"/>
  <c r="S88" i="3"/>
  <c r="R88" i="3"/>
  <c r="Q88" i="3"/>
  <c r="P88" i="3"/>
  <c r="E88" i="3"/>
  <c r="T88" i="3" s="1"/>
  <c r="O75" i="3"/>
  <c r="N75" i="3"/>
  <c r="M75" i="3"/>
  <c r="S75" i="3" s="1"/>
  <c r="L75" i="3"/>
  <c r="K75" i="3"/>
  <c r="J75" i="3"/>
  <c r="I75" i="3"/>
  <c r="H75" i="3"/>
  <c r="G75" i="3"/>
  <c r="F75" i="3"/>
  <c r="C75" i="3"/>
  <c r="B75" i="3"/>
  <c r="O74" i="3"/>
  <c r="N74" i="3"/>
  <c r="M74" i="3"/>
  <c r="L74" i="3"/>
  <c r="R74" i="3" s="1"/>
  <c r="K74" i="3"/>
  <c r="J74" i="3"/>
  <c r="I74" i="3"/>
  <c r="Q74" i="3" s="1"/>
  <c r="H74" i="3"/>
  <c r="G74" i="3"/>
  <c r="F74" i="3"/>
  <c r="C74" i="3"/>
  <c r="E74" i="3" s="1"/>
  <c r="B74" i="3"/>
  <c r="S73" i="3"/>
  <c r="R73" i="3"/>
  <c r="O73" i="3"/>
  <c r="N73" i="3"/>
  <c r="M73" i="3"/>
  <c r="L73" i="3"/>
  <c r="K73" i="3"/>
  <c r="J73" i="3"/>
  <c r="I73" i="3"/>
  <c r="H73" i="3"/>
  <c r="P73" i="3" s="1"/>
  <c r="G73" i="3"/>
  <c r="F73" i="3"/>
  <c r="C73" i="3"/>
  <c r="B73" i="3"/>
  <c r="E73" i="3" s="1"/>
  <c r="U72" i="3"/>
  <c r="S72" i="3"/>
  <c r="R72" i="3"/>
  <c r="Q72" i="3"/>
  <c r="P72" i="3"/>
  <c r="E72" i="3"/>
  <c r="T72" i="3" s="1"/>
  <c r="U71" i="3"/>
  <c r="T71" i="3"/>
  <c r="S71" i="3"/>
  <c r="R71" i="3"/>
  <c r="Q71" i="3"/>
  <c r="P71" i="3"/>
  <c r="E71" i="3"/>
  <c r="O69" i="3"/>
  <c r="N69" i="3"/>
  <c r="M69" i="3"/>
  <c r="L69" i="3"/>
  <c r="K69" i="3"/>
  <c r="J69" i="3"/>
  <c r="I69" i="3"/>
  <c r="H69" i="3"/>
  <c r="G69" i="3"/>
  <c r="F69" i="3"/>
  <c r="C69" i="3"/>
  <c r="B69" i="3"/>
  <c r="O68" i="3"/>
  <c r="N68" i="3"/>
  <c r="M68" i="3"/>
  <c r="S68" i="3" s="1"/>
  <c r="L68" i="3"/>
  <c r="R68" i="3" s="1"/>
  <c r="K68" i="3"/>
  <c r="J68" i="3"/>
  <c r="I68" i="3"/>
  <c r="H68" i="3"/>
  <c r="G68" i="3"/>
  <c r="F68" i="3"/>
  <c r="E68" i="3"/>
  <c r="C68" i="3"/>
  <c r="B68" i="3"/>
  <c r="U67" i="3"/>
  <c r="S67" i="3"/>
  <c r="R67" i="3"/>
  <c r="Q67" i="3"/>
  <c r="P67" i="3"/>
  <c r="E67" i="3"/>
  <c r="T67" i="3" s="1"/>
  <c r="S66" i="3"/>
  <c r="R66" i="3"/>
  <c r="Q66" i="3"/>
  <c r="P66" i="3"/>
  <c r="E66" i="3"/>
  <c r="U66" i="3" s="1"/>
  <c r="S65" i="3"/>
  <c r="R65" i="3"/>
  <c r="Q65" i="3"/>
  <c r="P65" i="3"/>
  <c r="E65" i="3"/>
  <c r="U65" i="3" s="1"/>
  <c r="S64" i="3"/>
  <c r="R64" i="3"/>
  <c r="Q64" i="3"/>
  <c r="P64" i="3"/>
  <c r="E64" i="3"/>
  <c r="T64" i="3" s="1"/>
  <c r="S63" i="3"/>
  <c r="R63" i="3"/>
  <c r="Q63" i="3"/>
  <c r="P63" i="3"/>
  <c r="E63" i="3"/>
  <c r="U63" i="3" s="1"/>
  <c r="O61" i="3"/>
  <c r="N61" i="3"/>
  <c r="M61" i="3"/>
  <c r="S61" i="3" s="1"/>
  <c r="L61" i="3"/>
  <c r="R61" i="3" s="1"/>
  <c r="K61" i="3"/>
  <c r="J61" i="3"/>
  <c r="I61" i="3"/>
  <c r="H61" i="3"/>
  <c r="C61" i="3"/>
  <c r="B61" i="3"/>
  <c r="E61" i="3" s="1"/>
  <c r="S60" i="3"/>
  <c r="R60" i="3"/>
  <c r="Q60" i="3"/>
  <c r="P60" i="3"/>
  <c r="E60" i="3"/>
  <c r="U60" i="3" s="1"/>
  <c r="S59" i="3"/>
  <c r="R59" i="3"/>
  <c r="Q59" i="3"/>
  <c r="P59" i="3"/>
  <c r="E59" i="3"/>
  <c r="U59" i="3" s="1"/>
  <c r="S58" i="3"/>
  <c r="R58" i="3"/>
  <c r="Q58" i="3"/>
  <c r="P58" i="3"/>
  <c r="E58" i="3"/>
  <c r="T58" i="3" s="1"/>
  <c r="S57" i="3"/>
  <c r="R57" i="3"/>
  <c r="Q57" i="3"/>
  <c r="P57" i="3"/>
  <c r="E57" i="3"/>
  <c r="U57" i="3" s="1"/>
  <c r="O55" i="3"/>
  <c r="N55" i="3"/>
  <c r="M55" i="3"/>
  <c r="L55" i="3"/>
  <c r="K55" i="3"/>
  <c r="J55" i="3"/>
  <c r="I55" i="3"/>
  <c r="H55" i="3"/>
  <c r="G55" i="3"/>
  <c r="F55" i="3"/>
  <c r="C55" i="3"/>
  <c r="B55" i="3"/>
  <c r="T54" i="3"/>
  <c r="S54" i="3"/>
  <c r="R54" i="3"/>
  <c r="Q54" i="3"/>
  <c r="P54" i="3"/>
  <c r="E54" i="3"/>
  <c r="U54" i="3" s="1"/>
  <c r="S53" i="3"/>
  <c r="R53" i="3"/>
  <c r="Q53" i="3"/>
  <c r="P53" i="3"/>
  <c r="T53" i="3" s="1"/>
  <c r="E53" i="3"/>
  <c r="U53" i="3" s="1"/>
  <c r="S52" i="3"/>
  <c r="R52" i="3"/>
  <c r="Q52" i="3"/>
  <c r="P52" i="3"/>
  <c r="E52" i="3"/>
  <c r="U52" i="3" s="1"/>
  <c r="S51" i="3"/>
  <c r="R51" i="3"/>
  <c r="Q51" i="3"/>
  <c r="P51" i="3"/>
  <c r="E51" i="3"/>
  <c r="U51" i="3" s="1"/>
  <c r="S50" i="3"/>
  <c r="R50" i="3"/>
  <c r="Q50" i="3"/>
  <c r="P50" i="3"/>
  <c r="E50" i="3"/>
  <c r="U50" i="3" s="1"/>
  <c r="S49" i="3"/>
  <c r="R49" i="3"/>
  <c r="Q49" i="3"/>
  <c r="P49" i="3"/>
  <c r="E49" i="3"/>
  <c r="T49" i="3" s="1"/>
  <c r="S48" i="3"/>
  <c r="R48" i="3"/>
  <c r="Q48" i="3"/>
  <c r="P48" i="3"/>
  <c r="E48" i="3"/>
  <c r="U48" i="3" s="1"/>
  <c r="S47" i="3"/>
  <c r="R47" i="3"/>
  <c r="Q47" i="3"/>
  <c r="P47" i="3"/>
  <c r="E47" i="3"/>
  <c r="T47" i="3" s="1"/>
  <c r="S46" i="3"/>
  <c r="R46" i="3"/>
  <c r="Q46" i="3"/>
  <c r="P46" i="3"/>
  <c r="E46" i="3"/>
  <c r="U46" i="3" s="1"/>
  <c r="S45" i="3"/>
  <c r="R45" i="3"/>
  <c r="Q45" i="3"/>
  <c r="P45" i="3"/>
  <c r="E45" i="3"/>
  <c r="S44" i="3"/>
  <c r="R44" i="3"/>
  <c r="Q44" i="3"/>
  <c r="P44" i="3"/>
  <c r="E44" i="3"/>
  <c r="U44" i="3" s="1"/>
  <c r="S42" i="3"/>
  <c r="O42" i="3"/>
  <c r="N42" i="3"/>
  <c r="M42" i="3"/>
  <c r="L42" i="3"/>
  <c r="R42" i="3" s="1"/>
  <c r="K42" i="3"/>
  <c r="J42" i="3"/>
  <c r="I42" i="3"/>
  <c r="Q42" i="3" s="1"/>
  <c r="H42" i="3"/>
  <c r="P42" i="3" s="1"/>
  <c r="G42" i="3"/>
  <c r="F42" i="3"/>
  <c r="C42" i="3"/>
  <c r="B42" i="3"/>
  <c r="S41" i="3"/>
  <c r="R41" i="3"/>
  <c r="Q41" i="3"/>
  <c r="P41" i="3"/>
  <c r="E41" i="3"/>
  <c r="U41" i="3" s="1"/>
  <c r="U40" i="3"/>
  <c r="S40" i="3"/>
  <c r="R40" i="3"/>
  <c r="Q40" i="3"/>
  <c r="P40" i="3"/>
  <c r="E40" i="3"/>
  <c r="T40" i="3" s="1"/>
  <c r="U39" i="3"/>
  <c r="S39" i="3"/>
  <c r="R39" i="3"/>
  <c r="Q39" i="3"/>
  <c r="P39" i="3"/>
  <c r="E39" i="3"/>
  <c r="T39" i="3" s="1"/>
  <c r="U38" i="3"/>
  <c r="T38" i="3"/>
  <c r="S38" i="3"/>
  <c r="R38" i="3"/>
  <c r="Q38" i="3"/>
  <c r="P38" i="3"/>
  <c r="E38" i="3"/>
  <c r="S37" i="3"/>
  <c r="R37" i="3"/>
  <c r="Q37" i="3"/>
  <c r="P37" i="3"/>
  <c r="T37" i="3" s="1"/>
  <c r="E37" i="3"/>
  <c r="O35" i="3"/>
  <c r="N35" i="3"/>
  <c r="M35" i="3"/>
  <c r="S35" i="3" s="1"/>
  <c r="L35" i="3"/>
  <c r="R35" i="3" s="1"/>
  <c r="K35" i="3"/>
  <c r="J35" i="3"/>
  <c r="I35" i="3"/>
  <c r="Q35" i="3" s="1"/>
  <c r="H35" i="3"/>
  <c r="P35" i="3" s="1"/>
  <c r="G35" i="3"/>
  <c r="F35" i="3"/>
  <c r="E35" i="3"/>
  <c r="C35" i="3"/>
  <c r="B35" i="3"/>
  <c r="S34" i="3"/>
  <c r="R34" i="3"/>
  <c r="Q34" i="3"/>
  <c r="P34" i="3"/>
  <c r="E34" i="3"/>
  <c r="U34" i="3" s="1"/>
  <c r="O32" i="3"/>
  <c r="N32" i="3"/>
  <c r="M32" i="3"/>
  <c r="S32" i="3" s="1"/>
  <c r="L32" i="3"/>
  <c r="R32" i="3" s="1"/>
  <c r="K32" i="3"/>
  <c r="J32" i="3"/>
  <c r="I32" i="3"/>
  <c r="H32" i="3"/>
  <c r="G32" i="3"/>
  <c r="F32" i="3"/>
  <c r="C32" i="3"/>
  <c r="B32" i="3"/>
  <c r="E32" i="3" s="1"/>
  <c r="S31" i="3"/>
  <c r="R31" i="3"/>
  <c r="Q31" i="3"/>
  <c r="P31" i="3"/>
  <c r="E31" i="3"/>
  <c r="U31" i="3" s="1"/>
  <c r="U30" i="3"/>
  <c r="S30" i="3"/>
  <c r="R30" i="3"/>
  <c r="Q30" i="3"/>
  <c r="P30" i="3"/>
  <c r="E30" i="3"/>
  <c r="T30" i="3" s="1"/>
  <c r="S29" i="3"/>
  <c r="R29" i="3"/>
  <c r="Q29" i="3"/>
  <c r="P29" i="3"/>
  <c r="E29" i="3"/>
  <c r="U29" i="3" s="1"/>
  <c r="S28" i="3"/>
  <c r="R28" i="3"/>
  <c r="Q28" i="3"/>
  <c r="P28" i="3"/>
  <c r="E28" i="3"/>
  <c r="U28" i="3" s="1"/>
  <c r="O26" i="3"/>
  <c r="N26" i="3"/>
  <c r="M26" i="3"/>
  <c r="S26" i="3" s="1"/>
  <c r="L26" i="3"/>
  <c r="R26" i="3" s="1"/>
  <c r="K26" i="3"/>
  <c r="J26" i="3"/>
  <c r="I26" i="3"/>
  <c r="H26" i="3"/>
  <c r="P26" i="3" s="1"/>
  <c r="G26" i="3"/>
  <c r="F26" i="3"/>
  <c r="E26" i="3"/>
  <c r="C26" i="3"/>
  <c r="B26" i="3"/>
  <c r="T25" i="3"/>
  <c r="S25" i="3"/>
  <c r="R25" i="3"/>
  <c r="Q25" i="3"/>
  <c r="P25" i="3"/>
  <c r="E25" i="3"/>
  <c r="U25" i="3" s="1"/>
  <c r="S24" i="3"/>
  <c r="R24" i="3"/>
  <c r="Q24" i="3"/>
  <c r="P24" i="3"/>
  <c r="E24" i="3"/>
  <c r="U24" i="3" s="1"/>
  <c r="S23" i="3"/>
  <c r="R23" i="3"/>
  <c r="Q23" i="3"/>
  <c r="P23" i="3"/>
  <c r="E23" i="3"/>
  <c r="U23" i="3" s="1"/>
  <c r="U22" i="3"/>
  <c r="T22" i="3"/>
  <c r="S22" i="3"/>
  <c r="R22" i="3"/>
  <c r="Q22" i="3"/>
  <c r="P22" i="3"/>
  <c r="E22" i="3"/>
  <c r="U21" i="3"/>
  <c r="S21" i="3"/>
  <c r="R21" i="3"/>
  <c r="Q21" i="3"/>
  <c r="P21" i="3"/>
  <c r="E21" i="3"/>
  <c r="T21" i="3" s="1"/>
  <c r="T20" i="3"/>
  <c r="S20" i="3"/>
  <c r="R20" i="3"/>
  <c r="Q20" i="3"/>
  <c r="P20" i="3"/>
  <c r="E20" i="3"/>
  <c r="U20" i="3" s="1"/>
  <c r="U19" i="3"/>
  <c r="S19" i="3"/>
  <c r="R19" i="3"/>
  <c r="Q19" i="3"/>
  <c r="P19" i="3"/>
  <c r="E19" i="3"/>
  <c r="T19" i="3" s="1"/>
  <c r="O17" i="3"/>
  <c r="N17" i="3"/>
  <c r="M17" i="3"/>
  <c r="S17" i="3" s="1"/>
  <c r="L17" i="3"/>
  <c r="R17" i="3" s="1"/>
  <c r="K17" i="3"/>
  <c r="J17" i="3"/>
  <c r="I17" i="3"/>
  <c r="H17" i="3"/>
  <c r="P17" i="3" s="1"/>
  <c r="G17" i="3"/>
  <c r="F17" i="3"/>
  <c r="E17" i="3"/>
  <c r="C17" i="3"/>
  <c r="B17" i="3"/>
  <c r="S16" i="3"/>
  <c r="R16" i="3"/>
  <c r="Q16" i="3"/>
  <c r="P16" i="3"/>
  <c r="E16" i="3"/>
  <c r="T16" i="3" s="1"/>
  <c r="S15" i="3"/>
  <c r="R15" i="3"/>
  <c r="Q15" i="3"/>
  <c r="P15" i="3"/>
  <c r="E15" i="3"/>
  <c r="U15" i="3" s="1"/>
  <c r="U14" i="3"/>
  <c r="S14" i="3"/>
  <c r="R14" i="3"/>
  <c r="Q14" i="3"/>
  <c r="P14" i="3"/>
  <c r="E14" i="3"/>
  <c r="T14" i="3" s="1"/>
  <c r="U13" i="3"/>
  <c r="T13" i="3"/>
  <c r="S13" i="3"/>
  <c r="R13" i="3"/>
  <c r="Q13" i="3"/>
  <c r="P13" i="3"/>
  <c r="E13" i="3"/>
  <c r="U12" i="3"/>
  <c r="T12" i="3"/>
  <c r="S12" i="3"/>
  <c r="R12" i="3"/>
  <c r="Q12" i="3"/>
  <c r="P12" i="3"/>
  <c r="E12" i="3"/>
  <c r="T11" i="3"/>
  <c r="S11" i="3"/>
  <c r="R11" i="3"/>
  <c r="Q11" i="3"/>
  <c r="P11" i="3"/>
  <c r="E11" i="3"/>
  <c r="U11" i="3" s="1"/>
  <c r="S10" i="3"/>
  <c r="R10" i="3"/>
  <c r="Q10" i="3"/>
  <c r="P10" i="3"/>
  <c r="T10" i="3" s="1"/>
  <c r="E10" i="3"/>
  <c r="U10" i="3" s="1"/>
  <c r="S9" i="3"/>
  <c r="R9" i="3"/>
  <c r="Q9" i="3"/>
  <c r="P9" i="3"/>
  <c r="E9" i="3"/>
  <c r="U9" i="3" s="1"/>
  <c r="S96" i="2"/>
  <c r="R96" i="2"/>
  <c r="Q96" i="2"/>
  <c r="P96" i="2"/>
  <c r="E96" i="2"/>
  <c r="U96" i="2" s="1"/>
  <c r="S95" i="2"/>
  <c r="R95" i="2"/>
  <c r="Q95" i="2"/>
  <c r="P95" i="2"/>
  <c r="E95" i="2"/>
  <c r="U95" i="2" s="1"/>
  <c r="U94" i="2"/>
  <c r="S94" i="2"/>
  <c r="R94" i="2"/>
  <c r="Q94" i="2"/>
  <c r="P94" i="2"/>
  <c r="E94" i="2"/>
  <c r="T94" i="2" s="1"/>
  <c r="U93" i="2"/>
  <c r="T93" i="2"/>
  <c r="S93" i="2"/>
  <c r="R93" i="2"/>
  <c r="Q93" i="2"/>
  <c r="P93" i="2"/>
  <c r="E93" i="2"/>
  <c r="U92" i="2"/>
  <c r="T92" i="2"/>
  <c r="S92" i="2"/>
  <c r="R92" i="2"/>
  <c r="Q92" i="2"/>
  <c r="P92" i="2"/>
  <c r="E92" i="2"/>
  <c r="T91" i="2"/>
  <c r="S91" i="2"/>
  <c r="R91" i="2"/>
  <c r="Q91" i="2"/>
  <c r="P91" i="2"/>
  <c r="E91" i="2"/>
  <c r="U91" i="2" s="1"/>
  <c r="T90" i="2"/>
  <c r="S90" i="2"/>
  <c r="R90" i="2"/>
  <c r="Q90" i="2"/>
  <c r="P90" i="2"/>
  <c r="E90" i="2"/>
  <c r="U90" i="2" s="1"/>
  <c r="S89" i="2"/>
  <c r="R89" i="2"/>
  <c r="Q89" i="2"/>
  <c r="P89" i="2"/>
  <c r="E89" i="2"/>
  <c r="U89" i="2" s="1"/>
  <c r="S88" i="2"/>
  <c r="R88" i="2"/>
  <c r="Q88" i="2"/>
  <c r="P88" i="2"/>
  <c r="E88" i="2"/>
  <c r="T88" i="2" s="1"/>
  <c r="W75" i="2"/>
  <c r="V75" i="2"/>
  <c r="O75" i="2"/>
  <c r="N75" i="2"/>
  <c r="M75" i="2"/>
  <c r="L75" i="2"/>
  <c r="K75" i="2"/>
  <c r="J75" i="2"/>
  <c r="I75" i="2"/>
  <c r="H75" i="2"/>
  <c r="G75" i="2"/>
  <c r="F75" i="2"/>
  <c r="C75" i="2"/>
  <c r="B75" i="2"/>
  <c r="O74" i="2"/>
  <c r="N74" i="2"/>
  <c r="M74" i="2"/>
  <c r="S74" i="2" s="1"/>
  <c r="L74" i="2"/>
  <c r="R74" i="2" s="1"/>
  <c r="K74" i="2"/>
  <c r="J74" i="2"/>
  <c r="I74" i="2"/>
  <c r="Q74" i="2" s="1"/>
  <c r="H74" i="2"/>
  <c r="P74" i="2" s="1"/>
  <c r="G74" i="2"/>
  <c r="F74" i="2"/>
  <c r="C74" i="2"/>
  <c r="E74" i="2" s="1"/>
  <c r="B74" i="2"/>
  <c r="R73" i="2"/>
  <c r="O73" i="2"/>
  <c r="N73" i="2"/>
  <c r="M73" i="2"/>
  <c r="S73" i="2" s="1"/>
  <c r="L73" i="2"/>
  <c r="K73" i="2"/>
  <c r="J73" i="2"/>
  <c r="I73" i="2"/>
  <c r="Q73" i="2" s="1"/>
  <c r="H73" i="2"/>
  <c r="P73" i="2" s="1"/>
  <c r="G73" i="2"/>
  <c r="F73" i="2"/>
  <c r="E73" i="2"/>
  <c r="C73" i="2"/>
  <c r="B73" i="2"/>
  <c r="U72" i="2"/>
  <c r="T72" i="2"/>
  <c r="S72" i="2"/>
  <c r="R72" i="2"/>
  <c r="Q72" i="2"/>
  <c r="P72" i="2"/>
  <c r="E72" i="2"/>
  <c r="T71" i="2"/>
  <c r="S71" i="2"/>
  <c r="R71" i="2"/>
  <c r="Q71" i="2"/>
  <c r="P71" i="2"/>
  <c r="E71" i="2"/>
  <c r="U71" i="2" s="1"/>
  <c r="W69" i="2"/>
  <c r="V69" i="2"/>
  <c r="O69" i="2"/>
  <c r="N69" i="2"/>
  <c r="M69" i="2"/>
  <c r="L69" i="2"/>
  <c r="K69" i="2"/>
  <c r="J69" i="2"/>
  <c r="I69" i="2"/>
  <c r="H69" i="2"/>
  <c r="G69" i="2"/>
  <c r="F69" i="2"/>
  <c r="C69" i="2"/>
  <c r="B69" i="2"/>
  <c r="W68" i="2"/>
  <c r="V68" i="2"/>
  <c r="O68" i="2"/>
  <c r="N68" i="2"/>
  <c r="M68" i="2"/>
  <c r="S68" i="2" s="1"/>
  <c r="L68" i="2"/>
  <c r="R68" i="2" s="1"/>
  <c r="K68" i="2"/>
  <c r="J68" i="2"/>
  <c r="I68" i="2"/>
  <c r="H68" i="2"/>
  <c r="G68" i="2"/>
  <c r="F68" i="2"/>
  <c r="C68" i="2"/>
  <c r="E68" i="2" s="1"/>
  <c r="B68" i="2"/>
  <c r="S67" i="2"/>
  <c r="R67" i="2"/>
  <c r="Q67" i="2"/>
  <c r="P67" i="2"/>
  <c r="E67" i="2"/>
  <c r="U67" i="2" s="1"/>
  <c r="S66" i="2"/>
  <c r="R66" i="2"/>
  <c r="Q66" i="2"/>
  <c r="P66" i="2"/>
  <c r="E66" i="2"/>
  <c r="U66" i="2" s="1"/>
  <c r="S65" i="2"/>
  <c r="R65" i="2"/>
  <c r="Q65" i="2"/>
  <c r="P65" i="2"/>
  <c r="E65" i="2"/>
  <c r="T65" i="2" s="1"/>
  <c r="U64" i="2"/>
  <c r="T64" i="2"/>
  <c r="S64" i="2"/>
  <c r="R64" i="2"/>
  <c r="Q64" i="2"/>
  <c r="P64" i="2"/>
  <c r="E64" i="2"/>
  <c r="U63" i="2"/>
  <c r="T63" i="2"/>
  <c r="S63" i="2"/>
  <c r="R63" i="2"/>
  <c r="Q63" i="2"/>
  <c r="P63" i="2"/>
  <c r="E63" i="2"/>
  <c r="O61" i="2"/>
  <c r="N61" i="2"/>
  <c r="M61" i="2"/>
  <c r="S61" i="2" s="1"/>
  <c r="L61" i="2"/>
  <c r="R61" i="2" s="1"/>
  <c r="K61" i="2"/>
  <c r="J61" i="2"/>
  <c r="I61" i="2"/>
  <c r="H61" i="2"/>
  <c r="C61" i="2"/>
  <c r="B61" i="2"/>
  <c r="E61" i="2" s="1"/>
  <c r="S60" i="2"/>
  <c r="R60" i="2"/>
  <c r="Q60" i="2"/>
  <c r="P60" i="2"/>
  <c r="E60" i="2"/>
  <c r="U60" i="2" s="1"/>
  <c r="S59" i="2"/>
  <c r="R59" i="2"/>
  <c r="Q59" i="2"/>
  <c r="P59" i="2"/>
  <c r="E59" i="2"/>
  <c r="U59" i="2" s="1"/>
  <c r="S58" i="2"/>
  <c r="R58" i="2"/>
  <c r="Q58" i="2"/>
  <c r="P58" i="2"/>
  <c r="E58" i="2"/>
  <c r="U58" i="2" s="1"/>
  <c r="S57" i="2"/>
  <c r="R57" i="2"/>
  <c r="Q57" i="2"/>
  <c r="P57" i="2"/>
  <c r="E57" i="2"/>
  <c r="U57" i="2" s="1"/>
  <c r="O55" i="2"/>
  <c r="N55" i="2"/>
  <c r="M55" i="2"/>
  <c r="S55" i="2" s="1"/>
  <c r="L55" i="2"/>
  <c r="R55" i="2" s="1"/>
  <c r="K55" i="2"/>
  <c r="J55" i="2"/>
  <c r="I55" i="2"/>
  <c r="H55" i="2"/>
  <c r="G55" i="2"/>
  <c r="F55" i="2"/>
  <c r="C55" i="2"/>
  <c r="B55" i="2"/>
  <c r="S54" i="2"/>
  <c r="R54" i="2"/>
  <c r="Q54" i="2"/>
  <c r="P54" i="2"/>
  <c r="E54" i="2"/>
  <c r="U54" i="2" s="1"/>
  <c r="U53" i="2"/>
  <c r="S53" i="2"/>
  <c r="R53" i="2"/>
  <c r="Q53" i="2"/>
  <c r="P53" i="2"/>
  <c r="E53" i="2"/>
  <c r="T53" i="2" s="1"/>
  <c r="U52" i="2"/>
  <c r="T52" i="2"/>
  <c r="S52" i="2"/>
  <c r="R52" i="2"/>
  <c r="Q52" i="2"/>
  <c r="P52" i="2"/>
  <c r="E52" i="2"/>
  <c r="U51" i="2"/>
  <c r="T51" i="2"/>
  <c r="S51" i="2"/>
  <c r="R51" i="2"/>
  <c r="Q51" i="2"/>
  <c r="P51" i="2"/>
  <c r="E51" i="2"/>
  <c r="S50" i="2"/>
  <c r="R50" i="2"/>
  <c r="Q50" i="2"/>
  <c r="P50" i="2"/>
  <c r="E50" i="2"/>
  <c r="U50" i="2" s="1"/>
  <c r="S49" i="2"/>
  <c r="R49" i="2"/>
  <c r="Q49" i="2"/>
  <c r="P49" i="2"/>
  <c r="E49" i="2"/>
  <c r="U49" i="2" s="1"/>
  <c r="S48" i="2"/>
  <c r="R48" i="2"/>
  <c r="Q48" i="2"/>
  <c r="P48" i="2"/>
  <c r="E48" i="2"/>
  <c r="U48" i="2" s="1"/>
  <c r="S47" i="2"/>
  <c r="R47" i="2"/>
  <c r="Q47" i="2"/>
  <c r="P47" i="2"/>
  <c r="E47" i="2"/>
  <c r="U47" i="2" s="1"/>
  <c r="S46" i="2"/>
  <c r="R46" i="2"/>
  <c r="Q46" i="2"/>
  <c r="P46" i="2"/>
  <c r="E46" i="2"/>
  <c r="U46" i="2" s="1"/>
  <c r="U45" i="2"/>
  <c r="S45" i="2"/>
  <c r="R45" i="2"/>
  <c r="Q45" i="2"/>
  <c r="P45" i="2"/>
  <c r="E45" i="2"/>
  <c r="U44" i="2"/>
  <c r="T44" i="2"/>
  <c r="S44" i="2"/>
  <c r="R44" i="2"/>
  <c r="Q44" i="2"/>
  <c r="P44" i="2"/>
  <c r="E44" i="2"/>
  <c r="O42" i="2"/>
  <c r="N42" i="2"/>
  <c r="M42" i="2"/>
  <c r="S42" i="2" s="1"/>
  <c r="L42" i="2"/>
  <c r="R42" i="2" s="1"/>
  <c r="K42" i="2"/>
  <c r="J42" i="2"/>
  <c r="I42" i="2"/>
  <c r="H42" i="2"/>
  <c r="G42" i="2"/>
  <c r="F42" i="2"/>
  <c r="C42" i="2"/>
  <c r="B42" i="2"/>
  <c r="E42" i="2" s="1"/>
  <c r="U41" i="2"/>
  <c r="T41" i="2"/>
  <c r="S41" i="2"/>
  <c r="R41" i="2"/>
  <c r="Q41" i="2"/>
  <c r="P41" i="2"/>
  <c r="E41" i="2"/>
  <c r="U40" i="2"/>
  <c r="T40" i="2"/>
  <c r="S40" i="2"/>
  <c r="R40" i="2"/>
  <c r="Q40" i="2"/>
  <c r="P40" i="2"/>
  <c r="E40" i="2"/>
  <c r="T39" i="2"/>
  <c r="S39" i="2"/>
  <c r="R39" i="2"/>
  <c r="Q39" i="2"/>
  <c r="P39" i="2"/>
  <c r="E39" i="2"/>
  <c r="U39" i="2" s="1"/>
  <c r="S38" i="2"/>
  <c r="R38" i="2"/>
  <c r="Q38" i="2"/>
  <c r="P38" i="2"/>
  <c r="T38" i="2" s="1"/>
  <c r="E38" i="2"/>
  <c r="U38" i="2" s="1"/>
  <c r="S37" i="2"/>
  <c r="R37" i="2"/>
  <c r="Q37" i="2"/>
  <c r="P37" i="2"/>
  <c r="E37" i="2"/>
  <c r="U37" i="2" s="1"/>
  <c r="W35" i="2"/>
  <c r="V35" i="2"/>
  <c r="O35" i="2"/>
  <c r="Q35" i="2" s="1"/>
  <c r="N35" i="2"/>
  <c r="M35" i="2"/>
  <c r="S35" i="2" s="1"/>
  <c r="L35" i="2"/>
  <c r="R35" i="2" s="1"/>
  <c r="K35" i="2"/>
  <c r="J35" i="2"/>
  <c r="I35" i="2"/>
  <c r="H35" i="2"/>
  <c r="P35" i="2" s="1"/>
  <c r="G35" i="2"/>
  <c r="F35" i="2"/>
  <c r="C35" i="2"/>
  <c r="E35" i="2" s="1"/>
  <c r="B35" i="2"/>
  <c r="T34" i="2"/>
  <c r="S34" i="2"/>
  <c r="R34" i="2"/>
  <c r="Q34" i="2"/>
  <c r="P34" i="2"/>
  <c r="E34" i="2"/>
  <c r="U34" i="2" s="1"/>
  <c r="O32" i="2"/>
  <c r="N32" i="2"/>
  <c r="M32" i="2"/>
  <c r="S32" i="2" s="1"/>
  <c r="L32" i="2"/>
  <c r="R32" i="2" s="1"/>
  <c r="K32" i="2"/>
  <c r="J32" i="2"/>
  <c r="I32" i="2"/>
  <c r="H32" i="2"/>
  <c r="G32" i="2"/>
  <c r="F32" i="2"/>
  <c r="C32" i="2"/>
  <c r="E32" i="2" s="1"/>
  <c r="B32" i="2"/>
  <c r="T31" i="2"/>
  <c r="S31" i="2"/>
  <c r="R31" i="2"/>
  <c r="Q31" i="2"/>
  <c r="P31" i="2"/>
  <c r="E31" i="2"/>
  <c r="U31" i="2" s="1"/>
  <c r="S30" i="2"/>
  <c r="R30" i="2"/>
  <c r="Q30" i="2"/>
  <c r="P30" i="2"/>
  <c r="E30" i="2"/>
  <c r="U30" i="2" s="1"/>
  <c r="S29" i="2"/>
  <c r="R29" i="2"/>
  <c r="Q29" i="2"/>
  <c r="P29" i="2"/>
  <c r="E29" i="2"/>
  <c r="U29" i="2" s="1"/>
  <c r="S28" i="2"/>
  <c r="R28" i="2"/>
  <c r="Q28" i="2"/>
  <c r="P28" i="2"/>
  <c r="E28" i="2"/>
  <c r="U28" i="2" s="1"/>
  <c r="W26" i="2"/>
  <c r="V26" i="2"/>
  <c r="O26" i="2"/>
  <c r="N26" i="2"/>
  <c r="M26" i="2"/>
  <c r="S26" i="2" s="1"/>
  <c r="L26" i="2"/>
  <c r="R26" i="2" s="1"/>
  <c r="K26" i="2"/>
  <c r="J26" i="2"/>
  <c r="I26" i="2"/>
  <c r="H26" i="2"/>
  <c r="G26" i="2"/>
  <c r="F26" i="2"/>
  <c r="C26" i="2"/>
  <c r="E26" i="2" s="1"/>
  <c r="B26" i="2"/>
  <c r="S25" i="2"/>
  <c r="R25" i="2"/>
  <c r="Q25" i="2"/>
  <c r="P25" i="2"/>
  <c r="E25" i="2"/>
  <c r="U25" i="2" s="1"/>
  <c r="S24" i="2"/>
  <c r="R24" i="2"/>
  <c r="Q24" i="2"/>
  <c r="P24" i="2"/>
  <c r="E24" i="2"/>
  <c r="U24" i="2" s="1"/>
  <c r="S23" i="2"/>
  <c r="R23" i="2"/>
  <c r="Q23" i="2"/>
  <c r="P23" i="2"/>
  <c r="E23" i="2"/>
  <c r="U23" i="2" s="1"/>
  <c r="S22" i="2"/>
  <c r="R22" i="2"/>
  <c r="Q22" i="2"/>
  <c r="P22" i="2"/>
  <c r="E22" i="2"/>
  <c r="U22" i="2" s="1"/>
  <c r="U21" i="2"/>
  <c r="S21" i="2"/>
  <c r="R21" i="2"/>
  <c r="Q21" i="2"/>
  <c r="P21" i="2"/>
  <c r="E21" i="2"/>
  <c r="T21" i="2" s="1"/>
  <c r="U20" i="2"/>
  <c r="T20" i="2"/>
  <c r="S20" i="2"/>
  <c r="R20" i="2"/>
  <c r="Q20" i="2"/>
  <c r="P20" i="2"/>
  <c r="E20" i="2"/>
  <c r="U19" i="2"/>
  <c r="T19" i="2"/>
  <c r="S19" i="2"/>
  <c r="R19" i="2"/>
  <c r="Q19" i="2"/>
  <c r="P19" i="2"/>
  <c r="E19" i="2"/>
  <c r="W17" i="2"/>
  <c r="V17" i="2"/>
  <c r="S17" i="2"/>
  <c r="R17" i="2"/>
  <c r="O17" i="2"/>
  <c r="N17" i="2"/>
  <c r="M17" i="2"/>
  <c r="L17" i="2"/>
  <c r="K17" i="2"/>
  <c r="J17" i="2"/>
  <c r="I17" i="2"/>
  <c r="Q17" i="2" s="1"/>
  <c r="H17" i="2"/>
  <c r="P17" i="2" s="1"/>
  <c r="G17" i="2"/>
  <c r="F17" i="2"/>
  <c r="C17" i="2"/>
  <c r="B17" i="2"/>
  <c r="E17" i="2" s="1"/>
  <c r="U16" i="2"/>
  <c r="S16" i="2"/>
  <c r="R16" i="2"/>
  <c r="Q16" i="2"/>
  <c r="P16" i="2"/>
  <c r="E16" i="2"/>
  <c r="T16" i="2" s="1"/>
  <c r="U15" i="2"/>
  <c r="T15" i="2"/>
  <c r="S15" i="2"/>
  <c r="R15" i="2"/>
  <c r="Q15" i="2"/>
  <c r="P15" i="2"/>
  <c r="E15" i="2"/>
  <c r="U14" i="2"/>
  <c r="T14" i="2"/>
  <c r="S14" i="2"/>
  <c r="R14" i="2"/>
  <c r="Q14" i="2"/>
  <c r="P14" i="2"/>
  <c r="E14" i="2"/>
  <c r="T13" i="2"/>
  <c r="S13" i="2"/>
  <c r="R13" i="2"/>
  <c r="Q13" i="2"/>
  <c r="P13" i="2"/>
  <c r="E13" i="2"/>
  <c r="U13" i="2" s="1"/>
  <c r="S12" i="2"/>
  <c r="R12" i="2"/>
  <c r="Q12" i="2"/>
  <c r="P12" i="2"/>
  <c r="E12" i="2"/>
  <c r="U12" i="2" s="1"/>
  <c r="S11" i="2"/>
  <c r="R11" i="2"/>
  <c r="Q11" i="2"/>
  <c r="P11" i="2"/>
  <c r="E11" i="2"/>
  <c r="U11" i="2" s="1"/>
  <c r="S10" i="2"/>
  <c r="R10" i="2"/>
  <c r="Q10" i="2"/>
  <c r="P10" i="2"/>
  <c r="E10" i="2"/>
  <c r="U10" i="2" s="1"/>
  <c r="S9" i="2"/>
  <c r="R9" i="2"/>
  <c r="Q9" i="2"/>
  <c r="P9" i="2"/>
  <c r="E9" i="2"/>
  <c r="U96" i="1"/>
  <c r="S96" i="1"/>
  <c r="R96" i="1"/>
  <c r="Q96" i="1"/>
  <c r="P96" i="1"/>
  <c r="E96" i="1"/>
  <c r="T96" i="1" s="1"/>
  <c r="U95" i="1"/>
  <c r="T95" i="1"/>
  <c r="S95" i="1"/>
  <c r="R95" i="1"/>
  <c r="Q95" i="1"/>
  <c r="P95" i="1"/>
  <c r="E95" i="1"/>
  <c r="U94" i="1"/>
  <c r="T94" i="1"/>
  <c r="S94" i="1"/>
  <c r="R94" i="1"/>
  <c r="Q94" i="1"/>
  <c r="P94" i="1"/>
  <c r="E94" i="1"/>
  <c r="T93" i="1"/>
  <c r="S93" i="1"/>
  <c r="R93" i="1"/>
  <c r="Q93" i="1"/>
  <c r="P93" i="1"/>
  <c r="E93" i="1"/>
  <c r="U93" i="1" s="1"/>
  <c r="S92" i="1"/>
  <c r="R92" i="1"/>
  <c r="Q92" i="1"/>
  <c r="P92" i="1"/>
  <c r="E92" i="1"/>
  <c r="U92" i="1" s="1"/>
  <c r="S91" i="1"/>
  <c r="R91" i="1"/>
  <c r="Q91" i="1"/>
  <c r="P91" i="1"/>
  <c r="E91" i="1"/>
  <c r="U91" i="1" s="1"/>
  <c r="S90" i="1"/>
  <c r="R90" i="1"/>
  <c r="Q90" i="1"/>
  <c r="P90" i="1"/>
  <c r="E90" i="1"/>
  <c r="U90" i="1" s="1"/>
  <c r="S89" i="1"/>
  <c r="R89" i="1"/>
  <c r="Q89" i="1"/>
  <c r="P89" i="1"/>
  <c r="E89" i="1"/>
  <c r="U89" i="1" s="1"/>
  <c r="U88" i="1"/>
  <c r="S88" i="1"/>
  <c r="R88" i="1"/>
  <c r="Q88" i="1"/>
  <c r="P88" i="1"/>
  <c r="E88" i="1"/>
  <c r="W75" i="1"/>
  <c r="V75" i="1"/>
  <c r="O75" i="1"/>
  <c r="N75" i="1"/>
  <c r="M75" i="1"/>
  <c r="L75" i="1"/>
  <c r="R75" i="1" s="1"/>
  <c r="K75" i="1"/>
  <c r="J75" i="1"/>
  <c r="I75" i="1"/>
  <c r="H75" i="1"/>
  <c r="G75" i="1"/>
  <c r="F75" i="1"/>
  <c r="C75" i="1"/>
  <c r="B75" i="1"/>
  <c r="W74" i="1"/>
  <c r="V74" i="1"/>
  <c r="O74" i="1"/>
  <c r="N74" i="1"/>
  <c r="M74" i="1"/>
  <c r="S74" i="1" s="1"/>
  <c r="L74" i="1"/>
  <c r="R74" i="1" s="1"/>
  <c r="K74" i="1"/>
  <c r="J74" i="1"/>
  <c r="I74" i="1"/>
  <c r="Q74" i="1" s="1"/>
  <c r="H74" i="1"/>
  <c r="P74" i="1" s="1"/>
  <c r="G74" i="1"/>
  <c r="F74" i="1"/>
  <c r="C74" i="1"/>
  <c r="E74" i="1" s="1"/>
  <c r="B74" i="1"/>
  <c r="W73" i="1"/>
  <c r="V73" i="1"/>
  <c r="S73" i="1"/>
  <c r="R73" i="1"/>
  <c r="O73" i="1"/>
  <c r="N73" i="1"/>
  <c r="M73" i="1"/>
  <c r="L73" i="1"/>
  <c r="K73" i="1"/>
  <c r="J73" i="1"/>
  <c r="I73" i="1"/>
  <c r="Q73" i="1" s="1"/>
  <c r="H73" i="1"/>
  <c r="P73" i="1" s="1"/>
  <c r="G73" i="1"/>
  <c r="F73" i="1"/>
  <c r="C73" i="1"/>
  <c r="B73" i="1"/>
  <c r="E73" i="1" s="1"/>
  <c r="U72" i="1"/>
  <c r="S72" i="1"/>
  <c r="R72" i="1"/>
  <c r="Q72" i="1"/>
  <c r="P72" i="1"/>
  <c r="E72" i="1"/>
  <c r="T72" i="1" s="1"/>
  <c r="U71" i="1"/>
  <c r="T71" i="1"/>
  <c r="S71" i="1"/>
  <c r="R71" i="1"/>
  <c r="Q71" i="1"/>
  <c r="P71" i="1"/>
  <c r="E71" i="1"/>
  <c r="W69" i="1"/>
  <c r="V69" i="1"/>
  <c r="O69" i="1"/>
  <c r="N69" i="1"/>
  <c r="M69" i="1"/>
  <c r="S69" i="1" s="1"/>
  <c r="L69" i="1"/>
  <c r="K69" i="1"/>
  <c r="J69" i="1"/>
  <c r="I69" i="1"/>
  <c r="H69" i="1"/>
  <c r="G69" i="1"/>
  <c r="F69" i="1"/>
  <c r="C69" i="1"/>
  <c r="B69" i="1"/>
  <c r="W68" i="1"/>
  <c r="V68" i="1"/>
  <c r="O68" i="1"/>
  <c r="N68" i="1"/>
  <c r="M68" i="1"/>
  <c r="L68" i="1"/>
  <c r="R68" i="1" s="1"/>
  <c r="K68" i="1"/>
  <c r="J68" i="1"/>
  <c r="I68" i="1"/>
  <c r="H68" i="1"/>
  <c r="G68" i="1"/>
  <c r="F68" i="1"/>
  <c r="C68" i="1"/>
  <c r="B68" i="1"/>
  <c r="E68" i="1" s="1"/>
  <c r="S67" i="1"/>
  <c r="R67" i="1"/>
  <c r="Q67" i="1"/>
  <c r="P67" i="1"/>
  <c r="E67" i="1"/>
  <c r="U67" i="1" s="1"/>
  <c r="S66" i="1"/>
  <c r="R66" i="1"/>
  <c r="Q66" i="1"/>
  <c r="P66" i="1"/>
  <c r="E66" i="1"/>
  <c r="U66" i="1" s="1"/>
  <c r="S65" i="1"/>
  <c r="R65" i="1"/>
  <c r="Q65" i="1"/>
  <c r="P65" i="1"/>
  <c r="E65" i="1"/>
  <c r="U65" i="1" s="1"/>
  <c r="S64" i="1"/>
  <c r="R64" i="1"/>
  <c r="Q64" i="1"/>
  <c r="P64" i="1"/>
  <c r="E64" i="1"/>
  <c r="U64" i="1" s="1"/>
  <c r="U63" i="1"/>
  <c r="S63" i="1"/>
  <c r="R63" i="1"/>
  <c r="Q63" i="1"/>
  <c r="P63" i="1"/>
  <c r="E63" i="1"/>
  <c r="O61" i="1"/>
  <c r="N61" i="1"/>
  <c r="M61" i="1"/>
  <c r="S61" i="1" s="1"/>
  <c r="L61" i="1"/>
  <c r="R61" i="1" s="1"/>
  <c r="K61" i="1"/>
  <c r="J61" i="1"/>
  <c r="I61" i="1"/>
  <c r="H61" i="1"/>
  <c r="C61" i="1"/>
  <c r="B61" i="1"/>
  <c r="E61" i="1" s="1"/>
  <c r="U60" i="1"/>
  <c r="S60" i="1"/>
  <c r="R60" i="1"/>
  <c r="Q60" i="1"/>
  <c r="P60" i="1"/>
  <c r="E60" i="1"/>
  <c r="T60" i="1" s="1"/>
  <c r="T59" i="1"/>
  <c r="S59" i="1"/>
  <c r="R59" i="1"/>
  <c r="Q59" i="1"/>
  <c r="P59" i="1"/>
  <c r="E59" i="1"/>
  <c r="U59" i="1" s="1"/>
  <c r="S58" i="1"/>
  <c r="R58" i="1"/>
  <c r="Q58" i="1"/>
  <c r="P58" i="1"/>
  <c r="E58" i="1"/>
  <c r="U58" i="1" s="1"/>
  <c r="S57" i="1"/>
  <c r="R57" i="1"/>
  <c r="Q57" i="1"/>
  <c r="P57" i="1"/>
  <c r="E57" i="1"/>
  <c r="U57" i="1" s="1"/>
  <c r="W55" i="1"/>
  <c r="V55" i="1"/>
  <c r="O55" i="1"/>
  <c r="N55" i="1"/>
  <c r="M55" i="1"/>
  <c r="S55" i="1" s="1"/>
  <c r="L55" i="1"/>
  <c r="R55" i="1" s="1"/>
  <c r="K55" i="1"/>
  <c r="J55" i="1"/>
  <c r="I55" i="1"/>
  <c r="H55" i="1"/>
  <c r="G55" i="1"/>
  <c r="F55" i="1"/>
  <c r="C55" i="1"/>
  <c r="B55" i="1"/>
  <c r="T54" i="1"/>
  <c r="S54" i="1"/>
  <c r="R54" i="1"/>
  <c r="Q54" i="1"/>
  <c r="P54" i="1"/>
  <c r="E54" i="1"/>
  <c r="U54" i="1" s="1"/>
  <c r="S53" i="1"/>
  <c r="R53" i="1"/>
  <c r="Q53" i="1"/>
  <c r="P53" i="1"/>
  <c r="E53" i="1"/>
  <c r="U53" i="1" s="1"/>
  <c r="S52" i="1"/>
  <c r="R52" i="1"/>
  <c r="Q52" i="1"/>
  <c r="P52" i="1"/>
  <c r="E52" i="1"/>
  <c r="U52" i="1" s="1"/>
  <c r="S51" i="1"/>
  <c r="R51" i="1"/>
  <c r="Q51" i="1"/>
  <c r="P51" i="1"/>
  <c r="E51" i="1"/>
  <c r="U51" i="1" s="1"/>
  <c r="S50" i="1"/>
  <c r="R50" i="1"/>
  <c r="Q50" i="1"/>
  <c r="P50" i="1"/>
  <c r="E50" i="1"/>
  <c r="U50" i="1" s="1"/>
  <c r="S49" i="1"/>
  <c r="R49" i="1"/>
  <c r="Q49" i="1"/>
  <c r="P49" i="1"/>
  <c r="E49" i="1"/>
  <c r="T49" i="1" s="1"/>
  <c r="U48" i="1"/>
  <c r="T48" i="1"/>
  <c r="S48" i="1"/>
  <c r="R48" i="1"/>
  <c r="Q48" i="1"/>
  <c r="P48" i="1"/>
  <c r="E48" i="1"/>
  <c r="U47" i="1"/>
  <c r="T47" i="1"/>
  <c r="S47" i="1"/>
  <c r="R47" i="1"/>
  <c r="Q47" i="1"/>
  <c r="P47" i="1"/>
  <c r="E47" i="1"/>
  <c r="T46" i="1"/>
  <c r="S46" i="1"/>
  <c r="R46" i="1"/>
  <c r="Q46" i="1"/>
  <c r="P46" i="1"/>
  <c r="E46" i="1"/>
  <c r="U46" i="1" s="1"/>
  <c r="S45" i="1"/>
  <c r="R45" i="1"/>
  <c r="Q45" i="1"/>
  <c r="P45" i="1"/>
  <c r="E45" i="1"/>
  <c r="U45" i="1" s="1"/>
  <c r="S44" i="1"/>
  <c r="R44" i="1"/>
  <c r="Q44" i="1"/>
  <c r="P44" i="1"/>
  <c r="E44" i="1"/>
  <c r="U44" i="1" s="1"/>
  <c r="W42" i="1"/>
  <c r="V42" i="1"/>
  <c r="O42" i="1"/>
  <c r="N42" i="1"/>
  <c r="M42" i="1"/>
  <c r="L42" i="1"/>
  <c r="K42" i="1"/>
  <c r="J42" i="1"/>
  <c r="I42" i="1"/>
  <c r="H42" i="1"/>
  <c r="G42" i="1"/>
  <c r="F42" i="1"/>
  <c r="C42" i="1"/>
  <c r="B42" i="1"/>
  <c r="T41" i="1"/>
  <c r="S41" i="1"/>
  <c r="R41" i="1"/>
  <c r="Q41" i="1"/>
  <c r="P41" i="1"/>
  <c r="E41" i="1"/>
  <c r="U41" i="1" s="1"/>
  <c r="S40" i="1"/>
  <c r="R40" i="1"/>
  <c r="Q40" i="1"/>
  <c r="P40" i="1"/>
  <c r="E40" i="1"/>
  <c r="U40" i="1" s="1"/>
  <c r="S39" i="1"/>
  <c r="R39" i="1"/>
  <c r="Q39" i="1"/>
  <c r="P39" i="1"/>
  <c r="E39" i="1"/>
  <c r="U39" i="1" s="1"/>
  <c r="S38" i="1"/>
  <c r="R38" i="1"/>
  <c r="Q38" i="1"/>
  <c r="P38" i="1"/>
  <c r="E38" i="1"/>
  <c r="U38" i="1" s="1"/>
  <c r="S37" i="1"/>
  <c r="R37" i="1"/>
  <c r="Q37" i="1"/>
  <c r="P37" i="1"/>
  <c r="E37" i="1"/>
  <c r="W35" i="1"/>
  <c r="V35" i="1"/>
  <c r="O35" i="1"/>
  <c r="N35" i="1"/>
  <c r="M35" i="1"/>
  <c r="S35" i="1" s="1"/>
  <c r="L35" i="1"/>
  <c r="R35" i="1" s="1"/>
  <c r="K35" i="1"/>
  <c r="J35" i="1"/>
  <c r="I35" i="1"/>
  <c r="Q35" i="1" s="1"/>
  <c r="H35" i="1"/>
  <c r="P35" i="1" s="1"/>
  <c r="G35" i="1"/>
  <c r="F35" i="1"/>
  <c r="E35" i="1"/>
  <c r="C35" i="1"/>
  <c r="B35" i="1"/>
  <c r="S34" i="1"/>
  <c r="R34" i="1"/>
  <c r="Q34" i="1"/>
  <c r="P34" i="1"/>
  <c r="E34" i="1"/>
  <c r="U34" i="1" s="1"/>
  <c r="V32" i="1"/>
  <c r="O32" i="1"/>
  <c r="N32" i="1"/>
  <c r="M32" i="1"/>
  <c r="L32" i="1"/>
  <c r="R32" i="1" s="1"/>
  <c r="K32" i="1"/>
  <c r="J32" i="1"/>
  <c r="I32" i="1"/>
  <c r="Q32" i="1" s="1"/>
  <c r="H32" i="1"/>
  <c r="G32" i="1"/>
  <c r="F32" i="1"/>
  <c r="C32" i="1"/>
  <c r="B32" i="1"/>
  <c r="E32" i="1" s="1"/>
  <c r="S31" i="1"/>
  <c r="R31" i="1"/>
  <c r="Q31" i="1"/>
  <c r="P31" i="1"/>
  <c r="E31" i="1"/>
  <c r="U31" i="1" s="1"/>
  <c r="S30" i="1"/>
  <c r="R30" i="1"/>
  <c r="Q30" i="1"/>
  <c r="P30" i="1"/>
  <c r="E30" i="1"/>
  <c r="U30" i="1" s="1"/>
  <c r="S29" i="1"/>
  <c r="R29" i="1"/>
  <c r="Q29" i="1"/>
  <c r="P29" i="1"/>
  <c r="E29" i="1"/>
  <c r="U29" i="1" s="1"/>
  <c r="S28" i="1"/>
  <c r="R28" i="1"/>
  <c r="Q28" i="1"/>
  <c r="P28" i="1"/>
  <c r="E28" i="1"/>
  <c r="U28" i="1" s="1"/>
  <c r="W26" i="1"/>
  <c r="V26" i="1"/>
  <c r="O26" i="1"/>
  <c r="N26" i="1"/>
  <c r="M26" i="1"/>
  <c r="S26" i="1" s="1"/>
  <c r="L26" i="1"/>
  <c r="R26" i="1" s="1"/>
  <c r="K26" i="1"/>
  <c r="J26" i="1"/>
  <c r="I26" i="1"/>
  <c r="H26" i="1"/>
  <c r="G26" i="1"/>
  <c r="F26" i="1"/>
  <c r="C26" i="1"/>
  <c r="E26" i="1" s="1"/>
  <c r="B26" i="1"/>
  <c r="S25" i="1"/>
  <c r="R25" i="1"/>
  <c r="Q25" i="1"/>
  <c r="P25" i="1"/>
  <c r="E25" i="1"/>
  <c r="U25" i="1" s="1"/>
  <c r="S24" i="1"/>
  <c r="R24" i="1"/>
  <c r="Q24" i="1"/>
  <c r="P24" i="1"/>
  <c r="E24" i="1"/>
  <c r="U24" i="1" s="1"/>
  <c r="S23" i="1"/>
  <c r="R23" i="1"/>
  <c r="Q23" i="1"/>
  <c r="P23" i="1"/>
  <c r="E23" i="1"/>
  <c r="U23" i="1" s="1"/>
  <c r="U22" i="1"/>
  <c r="S22" i="1"/>
  <c r="R22" i="1"/>
  <c r="Q22" i="1"/>
  <c r="P22" i="1"/>
  <c r="E22" i="1"/>
  <c r="T22" i="1" s="1"/>
  <c r="U21" i="1"/>
  <c r="T21" i="1"/>
  <c r="S21" i="1"/>
  <c r="R21" i="1"/>
  <c r="Q21" i="1"/>
  <c r="P21" i="1"/>
  <c r="E21" i="1"/>
  <c r="U20" i="1"/>
  <c r="T20" i="1"/>
  <c r="S20" i="1"/>
  <c r="R20" i="1"/>
  <c r="Q20" i="1"/>
  <c r="P20" i="1"/>
  <c r="E20" i="1"/>
  <c r="T19" i="1"/>
  <c r="S19" i="1"/>
  <c r="R19" i="1"/>
  <c r="Q19" i="1"/>
  <c r="P19" i="1"/>
  <c r="E19" i="1"/>
  <c r="U19" i="1" s="1"/>
  <c r="W17" i="1"/>
  <c r="V17" i="1"/>
  <c r="S17" i="1"/>
  <c r="R17" i="1"/>
  <c r="O17" i="1"/>
  <c r="N17" i="1"/>
  <c r="M17" i="1"/>
  <c r="L17" i="1"/>
  <c r="K17" i="1"/>
  <c r="J17" i="1"/>
  <c r="I17" i="1"/>
  <c r="Q17" i="1" s="1"/>
  <c r="H17" i="1"/>
  <c r="P17" i="1" s="1"/>
  <c r="G17" i="1"/>
  <c r="F17" i="1"/>
  <c r="C17" i="1"/>
  <c r="B17" i="1"/>
  <c r="E17" i="1" s="1"/>
  <c r="U16" i="1"/>
  <c r="T16" i="1"/>
  <c r="S16" i="1"/>
  <c r="R16" i="1"/>
  <c r="Q16" i="1"/>
  <c r="P16" i="1"/>
  <c r="E16" i="1"/>
  <c r="U15" i="1"/>
  <c r="T15" i="1"/>
  <c r="S15" i="1"/>
  <c r="R15" i="1"/>
  <c r="Q15" i="1"/>
  <c r="P15" i="1"/>
  <c r="E15" i="1"/>
  <c r="T14" i="1"/>
  <c r="S14" i="1"/>
  <c r="R14" i="1"/>
  <c r="Q14" i="1"/>
  <c r="P14" i="1"/>
  <c r="E14" i="1"/>
  <c r="U14" i="1" s="1"/>
  <c r="S13" i="1"/>
  <c r="R13" i="1"/>
  <c r="Q13" i="1"/>
  <c r="P13" i="1"/>
  <c r="E13" i="1"/>
  <c r="U13" i="1" s="1"/>
  <c r="S12" i="1"/>
  <c r="R12" i="1"/>
  <c r="Q12" i="1"/>
  <c r="P12" i="1"/>
  <c r="E12" i="1"/>
  <c r="U12" i="1" s="1"/>
  <c r="S11" i="1"/>
  <c r="R11" i="1"/>
  <c r="Q11" i="1"/>
  <c r="P11" i="1"/>
  <c r="E11" i="1"/>
  <c r="U11" i="1" s="1"/>
  <c r="S10" i="1"/>
  <c r="R10" i="1"/>
  <c r="Q10" i="1"/>
  <c r="P10" i="1"/>
  <c r="E10" i="1"/>
  <c r="U10" i="1" s="1"/>
  <c r="U9" i="1"/>
  <c r="S9" i="1"/>
  <c r="R9" i="1"/>
  <c r="Q9" i="1"/>
  <c r="P9" i="1"/>
  <c r="E9" i="1"/>
  <c r="P68" i="31" l="1"/>
  <c r="Q68" i="31"/>
  <c r="E61" i="31"/>
  <c r="T58" i="31"/>
  <c r="T48" i="31"/>
  <c r="E55" i="31"/>
  <c r="E42" i="31"/>
  <c r="P69" i="31"/>
  <c r="E32" i="31"/>
  <c r="S32" i="31"/>
  <c r="P32" i="31"/>
  <c r="Q32" i="31"/>
  <c r="P26" i="31"/>
  <c r="E69" i="31"/>
  <c r="E75" i="31"/>
  <c r="P55" i="31"/>
  <c r="Q55" i="31"/>
  <c r="Q69" i="31"/>
  <c r="U69" i="31" s="1"/>
  <c r="P75" i="31"/>
  <c r="Q75" i="31"/>
  <c r="U75" i="31" s="1"/>
  <c r="P61" i="31"/>
  <c r="S69" i="31"/>
  <c r="R75" i="31"/>
  <c r="Q61" i="31"/>
  <c r="S75" i="31"/>
  <c r="R97" i="31"/>
  <c r="U105" i="31"/>
  <c r="T103" i="31"/>
  <c r="T110" i="31"/>
  <c r="T112" i="31"/>
  <c r="P68" i="30"/>
  <c r="Q68" i="30"/>
  <c r="T57" i="30"/>
  <c r="R55" i="30"/>
  <c r="U52" i="30"/>
  <c r="E55" i="30"/>
  <c r="T44" i="30"/>
  <c r="S55" i="30"/>
  <c r="Q42" i="30"/>
  <c r="E75" i="30"/>
  <c r="R75" i="30"/>
  <c r="S42" i="30"/>
  <c r="R42" i="30"/>
  <c r="Q75" i="30"/>
  <c r="U29" i="30"/>
  <c r="S75" i="30"/>
  <c r="T28" i="30"/>
  <c r="Q32" i="30"/>
  <c r="E69" i="30"/>
  <c r="P69" i="30"/>
  <c r="P26" i="30"/>
  <c r="Q69" i="30"/>
  <c r="P55" i="30"/>
  <c r="Q55" i="30"/>
  <c r="P61" i="30"/>
  <c r="S69" i="30"/>
  <c r="P75" i="30"/>
  <c r="T75" i="30" s="1"/>
  <c r="U103" i="30"/>
  <c r="U110" i="30"/>
  <c r="U112" i="30"/>
  <c r="T99" i="30"/>
  <c r="T101" i="30"/>
  <c r="R97" i="30"/>
  <c r="P61" i="29"/>
  <c r="T51" i="29"/>
  <c r="U50" i="29"/>
  <c r="U39" i="29"/>
  <c r="Q42" i="29"/>
  <c r="S75" i="29"/>
  <c r="P32" i="29"/>
  <c r="Q32" i="29"/>
  <c r="R75" i="29"/>
  <c r="E75" i="29"/>
  <c r="Q55" i="29"/>
  <c r="S69" i="29"/>
  <c r="E55" i="29"/>
  <c r="Q61" i="29"/>
  <c r="P69" i="29"/>
  <c r="Q69" i="29"/>
  <c r="U69" i="29" s="1"/>
  <c r="T60" i="29"/>
  <c r="R69" i="29"/>
  <c r="P75" i="29"/>
  <c r="T75" i="29" s="1"/>
  <c r="Q75" i="29"/>
  <c r="S97" i="29"/>
  <c r="T101" i="29"/>
  <c r="T65" i="28"/>
  <c r="P68" i="28"/>
  <c r="U63" i="28"/>
  <c r="U57" i="28"/>
  <c r="Q55" i="28"/>
  <c r="U51" i="28"/>
  <c r="E55" i="28"/>
  <c r="R55" i="28"/>
  <c r="E42" i="28"/>
  <c r="Q42" i="28"/>
  <c r="U29" i="28"/>
  <c r="T49" i="28"/>
  <c r="Q61" i="28"/>
  <c r="P69" i="28"/>
  <c r="T69" i="28" s="1"/>
  <c r="R75" i="28"/>
  <c r="Q69" i="28"/>
  <c r="U69" i="28" s="1"/>
  <c r="E75" i="28"/>
  <c r="S75" i="28"/>
  <c r="T60" i="28"/>
  <c r="U59" i="28"/>
  <c r="E61" i="28"/>
  <c r="P75" i="28"/>
  <c r="T75" i="28" s="1"/>
  <c r="U104" i="28"/>
  <c r="T110" i="28"/>
  <c r="U64" i="27"/>
  <c r="P68" i="27"/>
  <c r="T58" i="27"/>
  <c r="U50" i="27"/>
  <c r="U52" i="27"/>
  <c r="T47" i="27"/>
  <c r="Q55" i="27"/>
  <c r="Q75" i="27"/>
  <c r="U75" i="27" s="1"/>
  <c r="U44" i="27"/>
  <c r="Q42" i="27"/>
  <c r="E42" i="27"/>
  <c r="Q32" i="27"/>
  <c r="E75" i="27"/>
  <c r="S75" i="27"/>
  <c r="E32" i="27"/>
  <c r="R32" i="27"/>
  <c r="P26" i="27"/>
  <c r="Q26" i="27"/>
  <c r="U24" i="27"/>
  <c r="R75" i="27"/>
  <c r="P55" i="27"/>
  <c r="S69" i="27"/>
  <c r="Q61" i="27"/>
  <c r="P69" i="27"/>
  <c r="T69" i="27" s="1"/>
  <c r="Q69" i="27"/>
  <c r="U69" i="27" s="1"/>
  <c r="T60" i="27"/>
  <c r="T59" i="27"/>
  <c r="E69" i="27"/>
  <c r="R69" i="27"/>
  <c r="T98" i="27"/>
  <c r="T100" i="27"/>
  <c r="T107" i="27"/>
  <c r="R97" i="27"/>
  <c r="T99" i="27"/>
  <c r="E68" i="26"/>
  <c r="P68" i="26"/>
  <c r="Q68" i="26"/>
  <c r="Q61" i="26"/>
  <c r="U52" i="26"/>
  <c r="U48" i="26"/>
  <c r="E75" i="26"/>
  <c r="Q32" i="26"/>
  <c r="P26" i="26"/>
  <c r="Q26" i="26"/>
  <c r="E55" i="26"/>
  <c r="R75" i="26"/>
  <c r="R55" i="26"/>
  <c r="S75" i="26"/>
  <c r="Q55" i="26"/>
  <c r="E69" i="26"/>
  <c r="E61" i="26"/>
  <c r="P61" i="26"/>
  <c r="P75" i="26"/>
  <c r="Q75" i="26"/>
  <c r="U75" i="26" s="1"/>
  <c r="R69" i="26"/>
  <c r="U99" i="26"/>
  <c r="T111" i="26"/>
  <c r="R97" i="26"/>
  <c r="T64" i="25"/>
  <c r="E61" i="25"/>
  <c r="U51" i="25"/>
  <c r="T47" i="25"/>
  <c r="P42" i="25"/>
  <c r="P32" i="25"/>
  <c r="Q32" i="25"/>
  <c r="P26" i="25"/>
  <c r="T24" i="25"/>
  <c r="E69" i="25"/>
  <c r="P55" i="25"/>
  <c r="R69" i="25"/>
  <c r="Q55" i="25"/>
  <c r="E55" i="25"/>
  <c r="S75" i="25"/>
  <c r="P69" i="25"/>
  <c r="T69" i="25" s="1"/>
  <c r="P61" i="25"/>
  <c r="Q69" i="25"/>
  <c r="U69" i="25" s="1"/>
  <c r="Q75" i="25"/>
  <c r="U75" i="25" s="1"/>
  <c r="Q61" i="25"/>
  <c r="R75" i="25"/>
  <c r="T104" i="25"/>
  <c r="T109" i="25"/>
  <c r="U103" i="25"/>
  <c r="U112" i="25"/>
  <c r="P68" i="24"/>
  <c r="Q68" i="24"/>
  <c r="P61" i="24"/>
  <c r="T58" i="24"/>
  <c r="T57" i="24"/>
  <c r="T51" i="24"/>
  <c r="E55" i="24"/>
  <c r="R55" i="24"/>
  <c r="P42" i="24"/>
  <c r="E75" i="24"/>
  <c r="U29" i="24"/>
  <c r="P32" i="24"/>
  <c r="E69" i="24"/>
  <c r="P69" i="24"/>
  <c r="T69" i="24" s="1"/>
  <c r="R75" i="24"/>
  <c r="Q26" i="24"/>
  <c r="U25" i="24"/>
  <c r="E26" i="24"/>
  <c r="T49" i="24"/>
  <c r="S75" i="24"/>
  <c r="S55" i="24"/>
  <c r="S69" i="24"/>
  <c r="P55" i="24"/>
  <c r="R69" i="24"/>
  <c r="Q61" i="24"/>
  <c r="T60" i="24"/>
  <c r="P75" i="24"/>
  <c r="T75" i="24" s="1"/>
  <c r="T59" i="24"/>
  <c r="Q75" i="24"/>
  <c r="U75" i="24" s="1"/>
  <c r="E61" i="24"/>
  <c r="T111" i="24"/>
  <c r="T103" i="24"/>
  <c r="T105" i="24"/>
  <c r="T110" i="24"/>
  <c r="T65" i="23"/>
  <c r="U64" i="23"/>
  <c r="T58" i="23"/>
  <c r="T47" i="23"/>
  <c r="E55" i="23"/>
  <c r="P42" i="23"/>
  <c r="Q32" i="23"/>
  <c r="T29" i="23"/>
  <c r="P26" i="23"/>
  <c r="Q26" i="23"/>
  <c r="E75" i="23"/>
  <c r="S26" i="23"/>
  <c r="P55" i="23"/>
  <c r="Q55" i="23"/>
  <c r="T59" i="23"/>
  <c r="E61" i="23"/>
  <c r="P75" i="23"/>
  <c r="T75" i="23" s="1"/>
  <c r="S69" i="23"/>
  <c r="Q75" i="23"/>
  <c r="U75" i="23" s="1"/>
  <c r="P61" i="23"/>
  <c r="P69" i="23"/>
  <c r="T69" i="23" s="1"/>
  <c r="Q61" i="23"/>
  <c r="Q69" i="23"/>
  <c r="U69" i="23" s="1"/>
  <c r="S75" i="23"/>
  <c r="U100" i="23"/>
  <c r="U105" i="23"/>
  <c r="U103" i="23"/>
  <c r="T99" i="23"/>
  <c r="U65" i="22"/>
  <c r="Q68" i="22"/>
  <c r="Q61" i="22"/>
  <c r="U48" i="22"/>
  <c r="T47" i="22"/>
  <c r="P55" i="22"/>
  <c r="E55" i="22"/>
  <c r="R42" i="22"/>
  <c r="Q42" i="22"/>
  <c r="R75" i="22"/>
  <c r="S75" i="22"/>
  <c r="Q69" i="22"/>
  <c r="U69" i="22" s="1"/>
  <c r="P75" i="22"/>
  <c r="T75" i="22" s="1"/>
  <c r="P26" i="22"/>
  <c r="R69" i="22"/>
  <c r="S69" i="22"/>
  <c r="E69" i="22"/>
  <c r="U59" i="22"/>
  <c r="P61" i="22"/>
  <c r="P69" i="22"/>
  <c r="T69" i="22" s="1"/>
  <c r="R97" i="22"/>
  <c r="T102" i="22"/>
  <c r="T100" i="22"/>
  <c r="T104" i="22"/>
  <c r="E82" i="22"/>
  <c r="T65" i="21"/>
  <c r="U64" i="21"/>
  <c r="E61" i="21"/>
  <c r="U57" i="21"/>
  <c r="T50" i="21"/>
  <c r="P42" i="21"/>
  <c r="E42" i="21"/>
  <c r="P32" i="21"/>
  <c r="T28" i="21"/>
  <c r="Q32" i="21"/>
  <c r="T49" i="21"/>
  <c r="Q61" i="21"/>
  <c r="E69" i="21"/>
  <c r="Q75" i="21"/>
  <c r="U75" i="21" s="1"/>
  <c r="T60" i="21"/>
  <c r="R75" i="21"/>
  <c r="T59" i="21"/>
  <c r="E75" i="21"/>
  <c r="S75" i="21"/>
  <c r="T99" i="21"/>
  <c r="U104" i="21"/>
  <c r="P68" i="20"/>
  <c r="Q68" i="20"/>
  <c r="E55" i="20"/>
  <c r="T52" i="20"/>
  <c r="R75" i="20"/>
  <c r="P42" i="20"/>
  <c r="Q42" i="20"/>
  <c r="T28" i="20"/>
  <c r="P32" i="20"/>
  <c r="Q32" i="20"/>
  <c r="P69" i="20"/>
  <c r="E75" i="20"/>
  <c r="R69" i="20"/>
  <c r="Q55" i="20"/>
  <c r="E61" i="20"/>
  <c r="P61" i="20"/>
  <c r="E69" i="20"/>
  <c r="P75" i="20"/>
  <c r="T75" i="20" s="1"/>
  <c r="S69" i="20"/>
  <c r="U101" i="20"/>
  <c r="T109" i="20"/>
  <c r="Q68" i="19"/>
  <c r="E68" i="19"/>
  <c r="P61" i="19"/>
  <c r="T51" i="19"/>
  <c r="U50" i="19"/>
  <c r="P42" i="19"/>
  <c r="S69" i="19"/>
  <c r="Q42" i="19"/>
  <c r="S32" i="19"/>
  <c r="T29" i="19"/>
  <c r="P32" i="19"/>
  <c r="Q26" i="19"/>
  <c r="R75" i="19"/>
  <c r="P55" i="19"/>
  <c r="E69" i="19"/>
  <c r="R69" i="19"/>
  <c r="Q55" i="19"/>
  <c r="P75" i="19"/>
  <c r="T75" i="19" s="1"/>
  <c r="Q75" i="19"/>
  <c r="U75" i="19" s="1"/>
  <c r="P69" i="19"/>
  <c r="T69" i="19" s="1"/>
  <c r="Q69" i="19"/>
  <c r="U69" i="19" s="1"/>
  <c r="E61" i="19"/>
  <c r="U112" i="19"/>
  <c r="T98" i="19"/>
  <c r="T106" i="19"/>
  <c r="P68" i="18"/>
  <c r="T64" i="18"/>
  <c r="Q68" i="18"/>
  <c r="U57" i="18"/>
  <c r="T51" i="18"/>
  <c r="E55" i="18"/>
  <c r="S55" i="18"/>
  <c r="T44" i="18"/>
  <c r="P55" i="18"/>
  <c r="E42" i="18"/>
  <c r="P42" i="18"/>
  <c r="Q42" i="18"/>
  <c r="P32" i="18"/>
  <c r="R69" i="18"/>
  <c r="S69" i="18"/>
  <c r="E69" i="18"/>
  <c r="Q26" i="18"/>
  <c r="U25" i="18"/>
  <c r="E26" i="18"/>
  <c r="E75" i="18"/>
  <c r="T49" i="18"/>
  <c r="S75" i="18"/>
  <c r="R75" i="18"/>
  <c r="P69" i="18"/>
  <c r="T69" i="18" s="1"/>
  <c r="U98" i="18"/>
  <c r="U106" i="18"/>
  <c r="U104" i="18"/>
  <c r="E68" i="17"/>
  <c r="P68" i="17"/>
  <c r="E61" i="17"/>
  <c r="T50" i="17"/>
  <c r="T47" i="17"/>
  <c r="T39" i="17"/>
  <c r="P42" i="17"/>
  <c r="P32" i="17"/>
  <c r="P55" i="17"/>
  <c r="T49" i="17"/>
  <c r="E69" i="17"/>
  <c r="R69" i="17"/>
  <c r="E75" i="17"/>
  <c r="P61" i="17"/>
  <c r="Q61" i="17"/>
  <c r="P69" i="17"/>
  <c r="T60" i="17"/>
  <c r="Q75" i="17"/>
  <c r="U75" i="17" s="1"/>
  <c r="U101" i="17"/>
  <c r="T111" i="17"/>
  <c r="L114" i="17"/>
  <c r="R114" i="17" s="1"/>
  <c r="T64" i="16"/>
  <c r="P68" i="16"/>
  <c r="Q68" i="16"/>
  <c r="U44" i="16"/>
  <c r="P55" i="16"/>
  <c r="Q42" i="16"/>
  <c r="T29" i="16"/>
  <c r="T28" i="16"/>
  <c r="T24" i="16"/>
  <c r="E75" i="16"/>
  <c r="E55" i="16"/>
  <c r="P69" i="16"/>
  <c r="T69" i="16" s="1"/>
  <c r="Q61" i="16"/>
  <c r="S75" i="16"/>
  <c r="P75" i="16"/>
  <c r="Q75" i="16"/>
  <c r="U75" i="16" s="1"/>
  <c r="R69" i="16"/>
  <c r="S97" i="16"/>
  <c r="T102" i="16"/>
  <c r="T100" i="16"/>
  <c r="U105" i="16"/>
  <c r="T63" i="15"/>
  <c r="E68" i="15"/>
  <c r="T65" i="15"/>
  <c r="U58" i="15"/>
  <c r="S69" i="15"/>
  <c r="P32" i="15"/>
  <c r="Q26" i="15"/>
  <c r="E75" i="15"/>
  <c r="R75" i="15"/>
  <c r="U25" i="15"/>
  <c r="T24" i="15"/>
  <c r="R69" i="15"/>
  <c r="E55" i="15"/>
  <c r="S75" i="15"/>
  <c r="Q61" i="15"/>
  <c r="P61" i="15"/>
  <c r="Q69" i="15"/>
  <c r="E61" i="15"/>
  <c r="E69" i="15"/>
  <c r="U100" i="15"/>
  <c r="U105" i="15"/>
  <c r="T110" i="15"/>
  <c r="U107" i="15"/>
  <c r="Q68" i="14"/>
  <c r="T48" i="14"/>
  <c r="T47" i="14"/>
  <c r="E55" i="14"/>
  <c r="Q42" i="14"/>
  <c r="P32" i="14"/>
  <c r="E26" i="14"/>
  <c r="U49" i="14"/>
  <c r="E69" i="14"/>
  <c r="R69" i="14"/>
  <c r="P55" i="14"/>
  <c r="Q75" i="14"/>
  <c r="U75" i="14" s="1"/>
  <c r="E61" i="14"/>
  <c r="P61" i="14"/>
  <c r="P69" i="14"/>
  <c r="T69" i="14" s="1"/>
  <c r="R75" i="14"/>
  <c r="Q61" i="14"/>
  <c r="Q69" i="14"/>
  <c r="E75" i="14"/>
  <c r="S75" i="14"/>
  <c r="T107" i="14"/>
  <c r="T112" i="14"/>
  <c r="U99" i="14"/>
  <c r="T64" i="13"/>
  <c r="P68" i="13"/>
  <c r="R75" i="13"/>
  <c r="Q68" i="13"/>
  <c r="E61" i="13"/>
  <c r="P61" i="13"/>
  <c r="R55" i="13"/>
  <c r="S55" i="13"/>
  <c r="S69" i="13"/>
  <c r="P42" i="13"/>
  <c r="Q42" i="13"/>
  <c r="E42" i="13"/>
  <c r="T39" i="13"/>
  <c r="T29" i="13"/>
  <c r="P32" i="13"/>
  <c r="U28" i="13"/>
  <c r="E26" i="13"/>
  <c r="P26" i="13"/>
  <c r="P55" i="13"/>
  <c r="S75" i="13"/>
  <c r="Q55" i="13"/>
  <c r="U55" i="13" s="1"/>
  <c r="R69" i="13"/>
  <c r="E55" i="13"/>
  <c r="E75" i="13"/>
  <c r="Q61" i="13"/>
  <c r="P69" i="13"/>
  <c r="T69" i="13" s="1"/>
  <c r="Q75" i="13"/>
  <c r="U75" i="13" s="1"/>
  <c r="P75" i="13"/>
  <c r="T75" i="13" s="1"/>
  <c r="Q69" i="13"/>
  <c r="U69" i="13" s="1"/>
  <c r="E69" i="13"/>
  <c r="T98" i="13"/>
  <c r="T103" i="13"/>
  <c r="U111" i="13"/>
  <c r="Q68" i="12"/>
  <c r="E68" i="12"/>
  <c r="T57" i="12"/>
  <c r="R55" i="12"/>
  <c r="S69" i="12"/>
  <c r="E32" i="12"/>
  <c r="E75" i="12"/>
  <c r="P26" i="12"/>
  <c r="R69" i="12"/>
  <c r="T25" i="12"/>
  <c r="P55" i="12"/>
  <c r="T55" i="12" s="1"/>
  <c r="Q75" i="12"/>
  <c r="E55" i="12"/>
  <c r="Q69" i="12"/>
  <c r="U69" i="12" s="1"/>
  <c r="P61" i="12"/>
  <c r="P69" i="12"/>
  <c r="T69" i="12" s="1"/>
  <c r="P75" i="12"/>
  <c r="T75" i="12" s="1"/>
  <c r="Q61" i="12"/>
  <c r="E69" i="12"/>
  <c r="R75" i="12"/>
  <c r="U108" i="12"/>
  <c r="U106" i="12"/>
  <c r="U100" i="12"/>
  <c r="T111" i="12"/>
  <c r="U98" i="12"/>
  <c r="Q68" i="11"/>
  <c r="E68" i="11"/>
  <c r="T50" i="11"/>
  <c r="Q75" i="11"/>
  <c r="E75" i="11"/>
  <c r="U47" i="11"/>
  <c r="E55" i="11"/>
  <c r="S42" i="11"/>
  <c r="S69" i="11"/>
  <c r="P42" i="11"/>
  <c r="Q42" i="11"/>
  <c r="E32" i="11"/>
  <c r="P26" i="11"/>
  <c r="T25" i="11"/>
  <c r="Q26" i="11"/>
  <c r="Q69" i="11"/>
  <c r="U69" i="11" s="1"/>
  <c r="E69" i="11"/>
  <c r="Q55" i="11"/>
  <c r="P61" i="11"/>
  <c r="R69" i="11"/>
  <c r="Q61" i="11"/>
  <c r="E61" i="11"/>
  <c r="U61" i="11" s="1"/>
  <c r="S75" i="11"/>
  <c r="T60" i="11"/>
  <c r="T102" i="11"/>
  <c r="U105" i="11"/>
  <c r="E82" i="11"/>
  <c r="U65" i="10"/>
  <c r="Q68" i="10"/>
  <c r="T64" i="10"/>
  <c r="T58" i="10"/>
  <c r="T47" i="10"/>
  <c r="E55" i="10"/>
  <c r="T39" i="10"/>
  <c r="Q32" i="10"/>
  <c r="T24" i="10"/>
  <c r="R26" i="10"/>
  <c r="P55" i="10"/>
  <c r="T55" i="10" s="1"/>
  <c r="E69" i="10"/>
  <c r="R55" i="10"/>
  <c r="E75" i="10"/>
  <c r="P61" i="10"/>
  <c r="S75" i="10"/>
  <c r="Q61" i="10"/>
  <c r="S69" i="10"/>
  <c r="R75" i="10"/>
  <c r="R97" i="10"/>
  <c r="U107" i="10"/>
  <c r="U105" i="10"/>
  <c r="T103" i="10"/>
  <c r="P68" i="9"/>
  <c r="Q68" i="9"/>
  <c r="E68" i="9"/>
  <c r="T65" i="9"/>
  <c r="T57" i="9"/>
  <c r="E61" i="9"/>
  <c r="Q69" i="9"/>
  <c r="U50" i="9"/>
  <c r="T48" i="9"/>
  <c r="E42" i="9"/>
  <c r="S42" i="9"/>
  <c r="U39" i="9"/>
  <c r="P42" i="9"/>
  <c r="P32" i="9"/>
  <c r="Q32" i="9"/>
  <c r="E26" i="9"/>
  <c r="E69" i="9"/>
  <c r="R69" i="9"/>
  <c r="U24" i="9"/>
  <c r="Q55" i="9"/>
  <c r="Q75" i="9"/>
  <c r="U75" i="9" s="1"/>
  <c r="P75" i="9"/>
  <c r="T75" i="9" s="1"/>
  <c r="P61" i="9"/>
  <c r="Q61" i="9"/>
  <c r="R75" i="9"/>
  <c r="E75" i="9"/>
  <c r="S75" i="9"/>
  <c r="T110" i="9"/>
  <c r="T112" i="9"/>
  <c r="U99" i="9"/>
  <c r="S97" i="9"/>
  <c r="P68" i="8"/>
  <c r="E69" i="8"/>
  <c r="Q68" i="8"/>
  <c r="E68" i="8"/>
  <c r="Q42" i="8"/>
  <c r="E42" i="8"/>
  <c r="P26" i="8"/>
  <c r="Q55" i="8"/>
  <c r="E55" i="8"/>
  <c r="Q61" i="8"/>
  <c r="R75" i="8"/>
  <c r="S69" i="8"/>
  <c r="P75" i="8"/>
  <c r="T75" i="8" s="1"/>
  <c r="P61" i="8"/>
  <c r="T60" i="8"/>
  <c r="Q69" i="8"/>
  <c r="U69" i="8" s="1"/>
  <c r="U112" i="8"/>
  <c r="U110" i="8"/>
  <c r="P68" i="7"/>
  <c r="P61" i="7"/>
  <c r="R75" i="7"/>
  <c r="T51" i="7"/>
  <c r="T50" i="7"/>
  <c r="T44" i="7"/>
  <c r="Q75" i="7"/>
  <c r="P32" i="7"/>
  <c r="P26" i="7"/>
  <c r="E55" i="7"/>
  <c r="P55" i="7"/>
  <c r="Q55" i="7"/>
  <c r="R69" i="7"/>
  <c r="Q69" i="7"/>
  <c r="U69" i="7" s="1"/>
  <c r="E75" i="7"/>
  <c r="E69" i="7"/>
  <c r="S69" i="7"/>
  <c r="P75" i="7"/>
  <c r="T75" i="7" s="1"/>
  <c r="E61" i="7"/>
  <c r="U61" i="7" s="1"/>
  <c r="U99" i="7"/>
  <c r="T106" i="7"/>
  <c r="T104" i="7"/>
  <c r="T112" i="7"/>
  <c r="T64" i="6"/>
  <c r="E61" i="6"/>
  <c r="P61" i="6"/>
  <c r="Q61" i="6"/>
  <c r="E55" i="6"/>
  <c r="E75" i="6"/>
  <c r="E42" i="6"/>
  <c r="S69" i="6"/>
  <c r="E69" i="6"/>
  <c r="R69" i="6"/>
  <c r="T25" i="6"/>
  <c r="P69" i="6"/>
  <c r="T69" i="6" s="1"/>
  <c r="Q69" i="6"/>
  <c r="P75" i="6"/>
  <c r="T75" i="6" s="1"/>
  <c r="Q75" i="6"/>
  <c r="U75" i="6" s="1"/>
  <c r="S75" i="6"/>
  <c r="T109" i="6"/>
  <c r="T111" i="6"/>
  <c r="U98" i="6"/>
  <c r="T103" i="6"/>
  <c r="T101" i="6"/>
  <c r="U106" i="6"/>
  <c r="T65" i="5"/>
  <c r="Q61" i="5"/>
  <c r="E61" i="5"/>
  <c r="P42" i="5"/>
  <c r="P32" i="5"/>
  <c r="U29" i="5"/>
  <c r="Q32" i="5"/>
  <c r="E32" i="5"/>
  <c r="Q26" i="5"/>
  <c r="E75" i="5"/>
  <c r="U24" i="5"/>
  <c r="E69" i="5"/>
  <c r="R69" i="5"/>
  <c r="R75" i="5"/>
  <c r="E55" i="5"/>
  <c r="S75" i="5"/>
  <c r="P55" i="5"/>
  <c r="T59" i="5"/>
  <c r="P69" i="5"/>
  <c r="T69" i="5" s="1"/>
  <c r="Q69" i="5"/>
  <c r="U69" i="5" s="1"/>
  <c r="Q75" i="5"/>
  <c r="U75" i="5" s="1"/>
  <c r="S69" i="5"/>
  <c r="T103" i="5"/>
  <c r="T111" i="5"/>
  <c r="U109" i="5"/>
  <c r="T64" i="4"/>
  <c r="E61" i="4"/>
  <c r="U50" i="4"/>
  <c r="E55" i="4"/>
  <c r="P42" i="4"/>
  <c r="Q42" i="4"/>
  <c r="E32" i="4"/>
  <c r="P32" i="4"/>
  <c r="Q32" i="4"/>
  <c r="T24" i="4"/>
  <c r="P55" i="4"/>
  <c r="Q69" i="4"/>
  <c r="U69" i="4" s="1"/>
  <c r="Q75" i="4"/>
  <c r="U75" i="4" s="1"/>
  <c r="Q55" i="4"/>
  <c r="E69" i="4"/>
  <c r="U49" i="4"/>
  <c r="U59" i="4"/>
  <c r="P61" i="4"/>
  <c r="E75" i="4"/>
  <c r="R69" i="4"/>
  <c r="T100" i="4"/>
  <c r="U110" i="4"/>
  <c r="P68" i="3"/>
  <c r="U64" i="3"/>
  <c r="T63" i="3"/>
  <c r="Q61" i="3"/>
  <c r="U58" i="3"/>
  <c r="T57" i="3"/>
  <c r="Q69" i="3"/>
  <c r="T50" i="3"/>
  <c r="E55" i="3"/>
  <c r="T48" i="3"/>
  <c r="U47" i="3"/>
  <c r="Q55" i="3"/>
  <c r="U55" i="3" s="1"/>
  <c r="R55" i="3"/>
  <c r="E42" i="3"/>
  <c r="T29" i="3"/>
  <c r="P32" i="3"/>
  <c r="Q32" i="3"/>
  <c r="T28" i="3"/>
  <c r="Q26" i="3"/>
  <c r="E69" i="3"/>
  <c r="U49" i="3"/>
  <c r="S55" i="3"/>
  <c r="R69" i="3"/>
  <c r="P55" i="3"/>
  <c r="T55" i="3" s="1"/>
  <c r="P75" i="3"/>
  <c r="T75" i="3" s="1"/>
  <c r="Q75" i="3"/>
  <c r="U75" i="3" s="1"/>
  <c r="P61" i="3"/>
  <c r="E75" i="3"/>
  <c r="R75" i="3"/>
  <c r="T105" i="3"/>
  <c r="T110" i="3"/>
  <c r="P68" i="2"/>
  <c r="U65" i="2"/>
  <c r="Q68" i="2"/>
  <c r="P75" i="2"/>
  <c r="P61" i="2"/>
  <c r="Q61" i="2"/>
  <c r="T50" i="2"/>
  <c r="E55" i="2"/>
  <c r="Q42" i="2"/>
  <c r="P42" i="2"/>
  <c r="Q32" i="2"/>
  <c r="P32" i="2"/>
  <c r="R69" i="2"/>
  <c r="P26" i="2"/>
  <c r="Q26" i="2"/>
  <c r="P55" i="2"/>
  <c r="S69" i="2"/>
  <c r="Q55" i="2"/>
  <c r="P69" i="2"/>
  <c r="T69" i="2" s="1"/>
  <c r="E75" i="2"/>
  <c r="E69" i="2"/>
  <c r="Q75" i="2"/>
  <c r="U75" i="2" s="1"/>
  <c r="R75" i="2"/>
  <c r="Q69" i="2"/>
  <c r="U69" i="2" s="1"/>
  <c r="S75" i="2"/>
  <c r="U99" i="2"/>
  <c r="U104" i="2"/>
  <c r="S68" i="1"/>
  <c r="P68" i="1"/>
  <c r="Q68" i="1"/>
  <c r="P42" i="1"/>
  <c r="Q42" i="1"/>
  <c r="R42" i="1"/>
  <c r="E42" i="1"/>
  <c r="S42" i="1"/>
  <c r="S32" i="1"/>
  <c r="P32" i="1"/>
  <c r="P26" i="1"/>
  <c r="Q26" i="1"/>
  <c r="E55" i="1"/>
  <c r="P55" i="1"/>
  <c r="U49" i="1"/>
  <c r="Q55" i="1"/>
  <c r="E75" i="1"/>
  <c r="S75" i="1"/>
  <c r="P69" i="1"/>
  <c r="T69" i="1" s="1"/>
  <c r="P61" i="1"/>
  <c r="Q61" i="1"/>
  <c r="P75" i="1"/>
  <c r="T75" i="1" s="1"/>
  <c r="Q75" i="1"/>
  <c r="U75" i="1" s="1"/>
  <c r="Q69" i="1"/>
  <c r="U69" i="1" s="1"/>
  <c r="E69" i="1"/>
  <c r="R69" i="1"/>
  <c r="T102" i="1"/>
  <c r="T98" i="1"/>
  <c r="U108" i="1"/>
  <c r="U32" i="4"/>
  <c r="T32" i="4"/>
  <c r="U32" i="2"/>
  <c r="T32" i="2"/>
  <c r="U32" i="3"/>
  <c r="T32" i="3"/>
  <c r="U35" i="2"/>
  <c r="T35" i="2"/>
  <c r="U35" i="4"/>
  <c r="U35" i="6"/>
  <c r="T35" i="6"/>
  <c r="U26" i="5"/>
  <c r="T26" i="5"/>
  <c r="U61" i="4"/>
  <c r="T61" i="4"/>
  <c r="U26" i="1"/>
  <c r="T26" i="1"/>
  <c r="U26" i="4"/>
  <c r="T26" i="4"/>
  <c r="U26" i="8"/>
  <c r="T26" i="8"/>
  <c r="U42" i="1"/>
  <c r="T42" i="1"/>
  <c r="T75" i="2"/>
  <c r="U17" i="2"/>
  <c r="T17" i="2"/>
  <c r="P87" i="2"/>
  <c r="P87" i="3"/>
  <c r="P87" i="5"/>
  <c r="U91" i="5"/>
  <c r="T91" i="5"/>
  <c r="U29" i="7"/>
  <c r="T29" i="7"/>
  <c r="U44" i="8"/>
  <c r="T44" i="8"/>
  <c r="U93" i="9"/>
  <c r="T93" i="9"/>
  <c r="U35" i="11"/>
  <c r="T35" i="11"/>
  <c r="P115" i="11"/>
  <c r="P114" i="11"/>
  <c r="U35" i="12"/>
  <c r="P69" i="3"/>
  <c r="T69" i="3" s="1"/>
  <c r="Q87" i="3"/>
  <c r="T75" i="4"/>
  <c r="T69" i="4"/>
  <c r="U17" i="4"/>
  <c r="T17" i="4"/>
  <c r="T9" i="4"/>
  <c r="T17" i="5"/>
  <c r="U9" i="5"/>
  <c r="Q17" i="5"/>
  <c r="U17" i="5" s="1"/>
  <c r="U35" i="5"/>
  <c r="T35" i="5"/>
  <c r="Q55" i="5"/>
  <c r="U74" i="5"/>
  <c r="T74" i="5"/>
  <c r="U73" i="5"/>
  <c r="T73" i="5"/>
  <c r="T71" i="5"/>
  <c r="P73" i="5"/>
  <c r="U11" i="6"/>
  <c r="T11" i="6"/>
  <c r="U26" i="6"/>
  <c r="T26" i="6"/>
  <c r="U32" i="6"/>
  <c r="T32" i="6"/>
  <c r="R87" i="6"/>
  <c r="P69" i="8"/>
  <c r="T69" i="8" s="1"/>
  <c r="U61" i="9"/>
  <c r="T61" i="9"/>
  <c r="U12" i="15"/>
  <c r="T12" i="15"/>
  <c r="T28" i="15"/>
  <c r="U28" i="15"/>
  <c r="U61" i="15"/>
  <c r="T61" i="15"/>
  <c r="U46" i="7"/>
  <c r="T46" i="7"/>
  <c r="T25" i="2"/>
  <c r="T49" i="2"/>
  <c r="T60" i="2"/>
  <c r="R87" i="2"/>
  <c r="Q68" i="3"/>
  <c r="S74" i="3"/>
  <c r="Q61" i="4"/>
  <c r="T28" i="5"/>
  <c r="U34" i="5"/>
  <c r="U54" i="5"/>
  <c r="P68" i="5"/>
  <c r="Q73" i="5"/>
  <c r="U89" i="5"/>
  <c r="U31" i="6"/>
  <c r="T31" i="6"/>
  <c r="U59" i="6"/>
  <c r="T59" i="6"/>
  <c r="U67" i="6"/>
  <c r="T67" i="6"/>
  <c r="U24" i="7"/>
  <c r="T24" i="7"/>
  <c r="Q26" i="7"/>
  <c r="R35" i="7"/>
  <c r="U66" i="7"/>
  <c r="T66" i="7"/>
  <c r="Q68" i="7"/>
  <c r="R87" i="7"/>
  <c r="Q75" i="8"/>
  <c r="U75" i="8" s="1"/>
  <c r="P87" i="8"/>
  <c r="U15" i="9"/>
  <c r="T15" i="9"/>
  <c r="Q26" i="9"/>
  <c r="U64" i="9"/>
  <c r="T64" i="9"/>
  <c r="Q17" i="10"/>
  <c r="U17" i="10" s="1"/>
  <c r="T96" i="10"/>
  <c r="U96" i="10"/>
  <c r="U26" i="11"/>
  <c r="T26" i="11"/>
  <c r="U38" i="11"/>
  <c r="T38" i="11"/>
  <c r="U47" i="12"/>
  <c r="T47" i="12"/>
  <c r="U35" i="1"/>
  <c r="T35" i="1"/>
  <c r="U35" i="3"/>
  <c r="T35" i="3"/>
  <c r="U48" i="6"/>
  <c r="T48" i="6"/>
  <c r="U52" i="8"/>
  <c r="T52" i="8"/>
  <c r="U32" i="11"/>
  <c r="T32" i="11"/>
  <c r="U75" i="12"/>
  <c r="U17" i="12"/>
  <c r="T9" i="12"/>
  <c r="U9" i="12"/>
  <c r="U87" i="1"/>
  <c r="E87" i="1"/>
  <c r="E115" i="1" s="1"/>
  <c r="T115" i="1" s="1"/>
  <c r="T87" i="1"/>
  <c r="Q87" i="2"/>
  <c r="T13" i="1"/>
  <c r="T31" i="1"/>
  <c r="T40" i="1"/>
  <c r="T45" i="1"/>
  <c r="T53" i="1"/>
  <c r="T58" i="1"/>
  <c r="T67" i="1"/>
  <c r="U74" i="1"/>
  <c r="T74" i="1"/>
  <c r="U73" i="1"/>
  <c r="T73" i="1"/>
  <c r="P87" i="1"/>
  <c r="T92" i="1"/>
  <c r="T12" i="2"/>
  <c r="T30" i="2"/>
  <c r="T12" i="1"/>
  <c r="T25" i="1"/>
  <c r="T30" i="1"/>
  <c r="T34" i="1"/>
  <c r="T39" i="1"/>
  <c r="T44" i="1"/>
  <c r="T52" i="1"/>
  <c r="T57" i="1"/>
  <c r="T66" i="1"/>
  <c r="Q87" i="1"/>
  <c r="T91" i="1"/>
  <c r="T11" i="2"/>
  <c r="T24" i="2"/>
  <c r="T29" i="2"/>
  <c r="T37" i="2"/>
  <c r="T48" i="2"/>
  <c r="T59" i="2"/>
  <c r="U68" i="2"/>
  <c r="T68" i="2"/>
  <c r="S87" i="2"/>
  <c r="T89" i="2"/>
  <c r="T9" i="3"/>
  <c r="Q17" i="3"/>
  <c r="T24" i="3"/>
  <c r="T46" i="3"/>
  <c r="T52" i="3"/>
  <c r="T60" i="3"/>
  <c r="U74" i="3"/>
  <c r="T74" i="3"/>
  <c r="U73" i="3"/>
  <c r="T73" i="3"/>
  <c r="S87" i="3"/>
  <c r="T94" i="3"/>
  <c r="P26" i="4"/>
  <c r="T29" i="4"/>
  <c r="P35" i="4"/>
  <c r="T35" i="4" s="1"/>
  <c r="T38" i="4"/>
  <c r="T67" i="4"/>
  <c r="R75" i="4"/>
  <c r="P87" i="4"/>
  <c r="U95" i="4"/>
  <c r="P26" i="5"/>
  <c r="T31" i="5"/>
  <c r="T48" i="5"/>
  <c r="U61" i="5"/>
  <c r="T61" i="5"/>
  <c r="U64" i="5"/>
  <c r="Q68" i="5"/>
  <c r="T19" i="6"/>
  <c r="P68" i="6"/>
  <c r="U13" i="7"/>
  <c r="T13" i="7"/>
  <c r="U24" i="8"/>
  <c r="T24" i="8"/>
  <c r="Q26" i="8"/>
  <c r="P55" i="8"/>
  <c r="P74" i="8"/>
  <c r="U95" i="8"/>
  <c r="T95" i="8"/>
  <c r="Q17" i="9"/>
  <c r="U55" i="9"/>
  <c r="T55" i="9"/>
  <c r="U45" i="9"/>
  <c r="T45" i="9"/>
  <c r="Q114" i="9"/>
  <c r="Q115" i="9"/>
  <c r="U51" i="10"/>
  <c r="T51" i="10"/>
  <c r="P69" i="10"/>
  <c r="T69" i="10" s="1"/>
  <c r="U32" i="12"/>
  <c r="T32" i="12"/>
  <c r="S42" i="12"/>
  <c r="Q42" i="12"/>
  <c r="U42" i="12" s="1"/>
  <c r="U68" i="14"/>
  <c r="T68" i="14"/>
  <c r="U63" i="14"/>
  <c r="T63" i="14"/>
  <c r="U22" i="6"/>
  <c r="T22" i="6"/>
  <c r="T61" i="11"/>
  <c r="U55" i="2"/>
  <c r="T55" i="2"/>
  <c r="T24" i="1"/>
  <c r="T29" i="1"/>
  <c r="T38" i="1"/>
  <c r="T51" i="1"/>
  <c r="U61" i="1"/>
  <c r="T61" i="1"/>
  <c r="T65" i="1"/>
  <c r="R87" i="1"/>
  <c r="T90" i="1"/>
  <c r="T10" i="2"/>
  <c r="T23" i="2"/>
  <c r="T28" i="2"/>
  <c r="T47" i="2"/>
  <c r="T58" i="2"/>
  <c r="T67" i="2"/>
  <c r="U73" i="2"/>
  <c r="T73" i="2"/>
  <c r="U74" i="2"/>
  <c r="T74" i="2"/>
  <c r="T96" i="2"/>
  <c r="U16" i="3"/>
  <c r="T23" i="3"/>
  <c r="T34" i="3"/>
  <c r="T45" i="3"/>
  <c r="T51" i="3"/>
  <c r="U68" i="3"/>
  <c r="T68" i="3"/>
  <c r="T66" i="3"/>
  <c r="U15" i="4"/>
  <c r="R17" i="4"/>
  <c r="T40" i="4"/>
  <c r="T48" i="4"/>
  <c r="S75" i="4"/>
  <c r="Q87" i="4"/>
  <c r="T89" i="4"/>
  <c r="R17" i="5"/>
  <c r="T20" i="5"/>
  <c r="U44" i="5"/>
  <c r="T53" i="5"/>
  <c r="P61" i="5"/>
  <c r="T63" i="5"/>
  <c r="U10" i="6"/>
  <c r="P17" i="6"/>
  <c r="U29" i="6"/>
  <c r="P32" i="6"/>
  <c r="U34" i="6"/>
  <c r="T34" i="6"/>
  <c r="U49" i="6"/>
  <c r="T49" i="6"/>
  <c r="P55" i="6"/>
  <c r="Q68" i="6"/>
  <c r="U34" i="7"/>
  <c r="P74" i="7"/>
  <c r="U13" i="8"/>
  <c r="T13" i="8"/>
  <c r="U61" i="8"/>
  <c r="T61" i="8"/>
  <c r="U64" i="8"/>
  <c r="T64" i="8"/>
  <c r="U57" i="10"/>
  <c r="T57" i="10"/>
  <c r="U24" i="11"/>
  <c r="T24" i="11"/>
  <c r="T38" i="12"/>
  <c r="U38" i="12"/>
  <c r="U87" i="2"/>
  <c r="E87" i="2"/>
  <c r="E115" i="2" s="1"/>
  <c r="U115" i="2" s="1"/>
  <c r="T87" i="2"/>
  <c r="U61" i="3"/>
  <c r="T61" i="3"/>
  <c r="U87" i="5"/>
  <c r="E87" i="5"/>
  <c r="E115" i="5" s="1"/>
  <c r="U115" i="5" s="1"/>
  <c r="T87" i="5"/>
  <c r="U88" i="5"/>
  <c r="U32" i="13"/>
  <c r="T32" i="13"/>
  <c r="U17" i="1"/>
  <c r="T17" i="1"/>
  <c r="T68" i="1"/>
  <c r="U68" i="1"/>
  <c r="T11" i="1"/>
  <c r="T10" i="1"/>
  <c r="T23" i="1"/>
  <c r="T28" i="1"/>
  <c r="T37" i="1"/>
  <c r="U55" i="1"/>
  <c r="T55" i="1"/>
  <c r="T50" i="1"/>
  <c r="T64" i="1"/>
  <c r="S87" i="1"/>
  <c r="T89" i="1"/>
  <c r="T9" i="2"/>
  <c r="T22" i="2"/>
  <c r="T46" i="2"/>
  <c r="T54" i="2"/>
  <c r="T57" i="2"/>
  <c r="T66" i="2"/>
  <c r="U88" i="2"/>
  <c r="T95" i="2"/>
  <c r="T15" i="3"/>
  <c r="U42" i="3"/>
  <c r="T42" i="3"/>
  <c r="U37" i="3"/>
  <c r="T41" i="3"/>
  <c r="T44" i="3"/>
  <c r="U45" i="3"/>
  <c r="T59" i="3"/>
  <c r="P74" i="3"/>
  <c r="T14" i="4"/>
  <c r="U16" i="4"/>
  <c r="U20" i="4"/>
  <c r="T25" i="4"/>
  <c r="T34" i="4"/>
  <c r="U42" i="4"/>
  <c r="T42" i="4"/>
  <c r="U37" i="4"/>
  <c r="T60" i="4"/>
  <c r="E68" i="4"/>
  <c r="S74" i="4"/>
  <c r="R87" i="4"/>
  <c r="T94" i="4"/>
  <c r="U15" i="5"/>
  <c r="T25" i="5"/>
  <c r="U32" i="5"/>
  <c r="T32" i="5"/>
  <c r="Q42" i="5"/>
  <c r="U42" i="5" s="1"/>
  <c r="U55" i="5"/>
  <c r="T55" i="5"/>
  <c r="U45" i="5"/>
  <c r="R73" i="5"/>
  <c r="P75" i="5"/>
  <c r="T75" i="5" s="1"/>
  <c r="T96" i="5"/>
  <c r="P26" i="6"/>
  <c r="U30" i="6"/>
  <c r="T30" i="6"/>
  <c r="Q32" i="6"/>
  <c r="Q55" i="6"/>
  <c r="U58" i="6"/>
  <c r="T58" i="6"/>
  <c r="P73" i="6"/>
  <c r="U93" i="6"/>
  <c r="T93" i="6"/>
  <c r="U54" i="7"/>
  <c r="T54" i="7"/>
  <c r="P69" i="7"/>
  <c r="T69" i="7" s="1"/>
  <c r="R69" i="8"/>
  <c r="U26" i="9"/>
  <c r="T26" i="9"/>
  <c r="U26" i="10"/>
  <c r="U46" i="10"/>
  <c r="T46" i="10"/>
  <c r="U67" i="10"/>
  <c r="T67" i="10"/>
  <c r="U74" i="11"/>
  <c r="T74" i="11"/>
  <c r="U73" i="11"/>
  <c r="T73" i="11"/>
  <c r="T71" i="11"/>
  <c r="U71" i="11"/>
  <c r="Q26" i="12"/>
  <c r="U87" i="3"/>
  <c r="E87" i="3"/>
  <c r="E115" i="3" s="1"/>
  <c r="T115" i="3" s="1"/>
  <c r="T87" i="3"/>
  <c r="U88" i="3"/>
  <c r="U68" i="5"/>
  <c r="T68" i="5"/>
  <c r="U41" i="8"/>
  <c r="T41" i="8"/>
  <c r="U26" i="13"/>
  <c r="T26" i="13"/>
  <c r="T9" i="1"/>
  <c r="U32" i="1"/>
  <c r="T32" i="1"/>
  <c r="U37" i="1"/>
  <c r="T63" i="1"/>
  <c r="T88" i="1"/>
  <c r="U9" i="2"/>
  <c r="U26" i="2"/>
  <c r="T26" i="2"/>
  <c r="U42" i="2"/>
  <c r="T42" i="2"/>
  <c r="T45" i="2"/>
  <c r="U61" i="2"/>
  <c r="T61" i="2"/>
  <c r="U69" i="3"/>
  <c r="U17" i="3"/>
  <c r="T17" i="3"/>
  <c r="U26" i="3"/>
  <c r="T26" i="3"/>
  <c r="T31" i="3"/>
  <c r="T65" i="3"/>
  <c r="S69" i="3"/>
  <c r="Q73" i="3"/>
  <c r="U9" i="4"/>
  <c r="S42" i="4"/>
  <c r="U47" i="4"/>
  <c r="T51" i="4"/>
  <c r="S87" i="4"/>
  <c r="T9" i="5"/>
  <c r="T42" i="5"/>
  <c r="U37" i="5"/>
  <c r="U41" i="5"/>
  <c r="U52" i="5"/>
  <c r="U57" i="5"/>
  <c r="U71" i="5"/>
  <c r="U69" i="6"/>
  <c r="U17" i="6"/>
  <c r="T17" i="6"/>
  <c r="T9" i="6"/>
  <c r="T16" i="6"/>
  <c r="U42" i="6"/>
  <c r="T42" i="6"/>
  <c r="U37" i="6"/>
  <c r="T37" i="6"/>
  <c r="U47" i="6"/>
  <c r="U61" i="6"/>
  <c r="T61" i="6"/>
  <c r="U26" i="7"/>
  <c r="T26" i="7"/>
  <c r="U37" i="7"/>
  <c r="U57" i="7"/>
  <c r="T57" i="7"/>
  <c r="U93" i="7"/>
  <c r="T93" i="7"/>
  <c r="P55" i="9"/>
  <c r="P69" i="9"/>
  <c r="T69" i="9" s="1"/>
  <c r="P32" i="10"/>
  <c r="T58" i="11"/>
  <c r="U58" i="11"/>
  <c r="Q55" i="12"/>
  <c r="U55" i="12" s="1"/>
  <c r="S87" i="6"/>
  <c r="U55" i="7"/>
  <c r="T55" i="7"/>
  <c r="S87" i="7"/>
  <c r="U68" i="8"/>
  <c r="T68" i="8"/>
  <c r="Q87" i="8"/>
  <c r="R87" i="9"/>
  <c r="U15" i="10"/>
  <c r="T15" i="10"/>
  <c r="U61" i="10"/>
  <c r="T61" i="10"/>
  <c r="U91" i="11"/>
  <c r="T91" i="11"/>
  <c r="U51" i="12"/>
  <c r="T51" i="12"/>
  <c r="U14" i="13"/>
  <c r="T14" i="13"/>
  <c r="U67" i="13"/>
  <c r="T67" i="13"/>
  <c r="U51" i="14"/>
  <c r="T51" i="14"/>
  <c r="U64" i="15"/>
  <c r="T64" i="15"/>
  <c r="U61" i="19"/>
  <c r="T61" i="19"/>
  <c r="Q87" i="5"/>
  <c r="T39" i="6"/>
  <c r="T51" i="6"/>
  <c r="T63" i="6"/>
  <c r="T88" i="6"/>
  <c r="T96" i="6"/>
  <c r="T16" i="7"/>
  <c r="T19" i="7"/>
  <c r="T38" i="7"/>
  <c r="T49" i="7"/>
  <c r="T60" i="7"/>
  <c r="U74" i="7"/>
  <c r="T74" i="7"/>
  <c r="U73" i="7"/>
  <c r="T73" i="7"/>
  <c r="T88" i="7"/>
  <c r="T96" i="7"/>
  <c r="T16" i="8"/>
  <c r="T19" i="8"/>
  <c r="T30" i="8"/>
  <c r="T47" i="8"/>
  <c r="T58" i="8"/>
  <c r="T67" i="8"/>
  <c r="T72" i="8"/>
  <c r="R87" i="8"/>
  <c r="T90" i="8"/>
  <c r="T10" i="9"/>
  <c r="Q42" i="9"/>
  <c r="U42" i="9" s="1"/>
  <c r="U68" i="9"/>
  <c r="T68" i="9"/>
  <c r="T63" i="9"/>
  <c r="S87" i="9"/>
  <c r="U35" i="10"/>
  <c r="T35" i="10"/>
  <c r="T45" i="10"/>
  <c r="P75" i="10"/>
  <c r="T75" i="10" s="1"/>
  <c r="U89" i="10"/>
  <c r="T89" i="10"/>
  <c r="U94" i="12"/>
  <c r="T94" i="12"/>
  <c r="T35" i="13"/>
  <c r="U23" i="14"/>
  <c r="T23" i="14"/>
  <c r="U26" i="14"/>
  <c r="T26" i="14"/>
  <c r="Q74" i="14"/>
  <c r="T44" i="21"/>
  <c r="U44" i="21"/>
  <c r="U61" i="22"/>
  <c r="T61" i="22"/>
  <c r="R87" i="3"/>
  <c r="U55" i="4"/>
  <c r="T55" i="4"/>
  <c r="T88" i="4"/>
  <c r="T96" i="4"/>
  <c r="T16" i="5"/>
  <c r="T19" i="5"/>
  <c r="T30" i="5"/>
  <c r="T47" i="5"/>
  <c r="T58" i="5"/>
  <c r="T67" i="5"/>
  <c r="T72" i="5"/>
  <c r="R87" i="5"/>
  <c r="T90" i="5"/>
  <c r="T10" i="6"/>
  <c r="T21" i="6"/>
  <c r="T38" i="6"/>
  <c r="U55" i="6"/>
  <c r="T55" i="6"/>
  <c r="T50" i="6"/>
  <c r="U73" i="6"/>
  <c r="T73" i="6"/>
  <c r="U74" i="6"/>
  <c r="T74" i="6"/>
  <c r="T95" i="6"/>
  <c r="T15" i="7"/>
  <c r="T31" i="7"/>
  <c r="T34" i="7"/>
  <c r="T37" i="7"/>
  <c r="T48" i="7"/>
  <c r="T59" i="7"/>
  <c r="U68" i="7"/>
  <c r="T68" i="7"/>
  <c r="T95" i="7"/>
  <c r="T15" i="8"/>
  <c r="T29" i="8"/>
  <c r="T46" i="8"/>
  <c r="T54" i="8"/>
  <c r="T57" i="8"/>
  <c r="T66" i="8"/>
  <c r="T71" i="8"/>
  <c r="S87" i="8"/>
  <c r="U44" i="9"/>
  <c r="T44" i="9"/>
  <c r="S69" i="9"/>
  <c r="U19" i="10"/>
  <c r="U32" i="10"/>
  <c r="T32" i="10"/>
  <c r="U66" i="10"/>
  <c r="T66" i="10"/>
  <c r="Q69" i="10"/>
  <c r="U69" i="10" s="1"/>
  <c r="Q75" i="10"/>
  <c r="U75" i="10" s="1"/>
  <c r="U10" i="11"/>
  <c r="U31" i="11"/>
  <c r="T31" i="11"/>
  <c r="U42" i="11"/>
  <c r="T42" i="11"/>
  <c r="U37" i="11"/>
  <c r="T37" i="11"/>
  <c r="U11" i="12"/>
  <c r="T11" i="12"/>
  <c r="U40" i="12"/>
  <c r="T40" i="12"/>
  <c r="P42" i="12"/>
  <c r="U61" i="12"/>
  <c r="T61" i="12"/>
  <c r="U58" i="13"/>
  <c r="T58" i="13"/>
  <c r="U61" i="13"/>
  <c r="T61" i="13"/>
  <c r="T94" i="14"/>
  <c r="U94" i="14"/>
  <c r="U26" i="15"/>
  <c r="T26" i="15"/>
  <c r="U28" i="17"/>
  <c r="T28" i="17"/>
  <c r="U32" i="17"/>
  <c r="T32" i="17"/>
  <c r="U26" i="18"/>
  <c r="T26" i="18"/>
  <c r="U74" i="4"/>
  <c r="T74" i="4"/>
  <c r="U73" i="4"/>
  <c r="T73" i="4"/>
  <c r="S87" i="5"/>
  <c r="T60" i="6"/>
  <c r="T94" i="6"/>
  <c r="U75" i="7"/>
  <c r="U17" i="7"/>
  <c r="T17" i="7"/>
  <c r="T14" i="7"/>
  <c r="T25" i="7"/>
  <c r="T30" i="7"/>
  <c r="T47" i="7"/>
  <c r="T58" i="7"/>
  <c r="T67" i="7"/>
  <c r="T94" i="7"/>
  <c r="U17" i="8"/>
  <c r="T17" i="8"/>
  <c r="T14" i="8"/>
  <c r="T25" i="8"/>
  <c r="T28" i="8"/>
  <c r="U42" i="8"/>
  <c r="T42" i="8"/>
  <c r="E35" i="9"/>
  <c r="T42" i="9"/>
  <c r="U94" i="9"/>
  <c r="T52" i="10"/>
  <c r="U54" i="10"/>
  <c r="T54" i="10"/>
  <c r="T63" i="10"/>
  <c r="U73" i="10"/>
  <c r="T73" i="10"/>
  <c r="U74" i="10"/>
  <c r="T74" i="10"/>
  <c r="U71" i="10"/>
  <c r="T71" i="10"/>
  <c r="Q74" i="10"/>
  <c r="U87" i="10"/>
  <c r="E87" i="10"/>
  <c r="E115" i="10" s="1"/>
  <c r="U115" i="10" s="1"/>
  <c r="T87" i="10"/>
  <c r="T88" i="10"/>
  <c r="T90" i="10"/>
  <c r="T13" i="11"/>
  <c r="T46" i="11"/>
  <c r="U48" i="11"/>
  <c r="T48" i="11"/>
  <c r="T64" i="11"/>
  <c r="U90" i="11"/>
  <c r="T90" i="11"/>
  <c r="U22" i="12"/>
  <c r="T22" i="12"/>
  <c r="U50" i="12"/>
  <c r="T50" i="12"/>
  <c r="T58" i="12"/>
  <c r="U67" i="12"/>
  <c r="P17" i="13"/>
  <c r="U30" i="13"/>
  <c r="T30" i="13"/>
  <c r="Q32" i="13"/>
  <c r="U92" i="13"/>
  <c r="T92" i="13"/>
  <c r="U12" i="14"/>
  <c r="T12" i="14"/>
  <c r="U35" i="14"/>
  <c r="T35" i="14"/>
  <c r="Q55" i="14"/>
  <c r="U50" i="16"/>
  <c r="T50" i="16"/>
  <c r="U54" i="16"/>
  <c r="T54" i="16"/>
  <c r="U68" i="6"/>
  <c r="T68" i="6"/>
  <c r="U87" i="6"/>
  <c r="E87" i="6"/>
  <c r="E115" i="6" s="1"/>
  <c r="U115" i="6" s="1"/>
  <c r="T87" i="6"/>
  <c r="U87" i="7"/>
  <c r="E87" i="7"/>
  <c r="E115" i="7" s="1"/>
  <c r="U115" i="7" s="1"/>
  <c r="T87" i="7"/>
  <c r="U32" i="8"/>
  <c r="T32" i="8"/>
  <c r="U35" i="8"/>
  <c r="T35" i="8"/>
  <c r="U32" i="9"/>
  <c r="T32" i="9"/>
  <c r="U95" i="9"/>
  <c r="T95" i="9"/>
  <c r="P87" i="10"/>
  <c r="R35" i="11"/>
  <c r="P69" i="11"/>
  <c r="T69" i="11" s="1"/>
  <c r="P74" i="11"/>
  <c r="U26" i="12"/>
  <c r="T26" i="12"/>
  <c r="Q26" i="13"/>
  <c r="P26" i="14"/>
  <c r="U61" i="14"/>
  <c r="T61" i="14"/>
  <c r="S69" i="14"/>
  <c r="P75" i="14"/>
  <c r="U68" i="4"/>
  <c r="T68" i="4"/>
  <c r="U87" i="4"/>
  <c r="E87" i="4"/>
  <c r="E115" i="4" s="1"/>
  <c r="T115" i="4" s="1"/>
  <c r="T87" i="4"/>
  <c r="P87" i="6"/>
  <c r="T92" i="6"/>
  <c r="T12" i="7"/>
  <c r="T23" i="7"/>
  <c r="T28" i="7"/>
  <c r="U42" i="7"/>
  <c r="T42" i="7"/>
  <c r="T45" i="7"/>
  <c r="T53" i="7"/>
  <c r="T65" i="7"/>
  <c r="T72" i="7"/>
  <c r="P87" i="7"/>
  <c r="T92" i="7"/>
  <c r="T12" i="8"/>
  <c r="T23" i="8"/>
  <c r="T40" i="8"/>
  <c r="T51" i="8"/>
  <c r="T63" i="8"/>
  <c r="U74" i="8"/>
  <c r="T74" i="8"/>
  <c r="U73" i="8"/>
  <c r="T73" i="8"/>
  <c r="T94" i="8"/>
  <c r="U69" i="9"/>
  <c r="U17" i="9"/>
  <c r="T17" i="9"/>
  <c r="T14" i="9"/>
  <c r="T25" i="9"/>
  <c r="T28" i="9"/>
  <c r="U40" i="9"/>
  <c r="U51" i="9"/>
  <c r="U87" i="9"/>
  <c r="E87" i="9"/>
  <c r="E115" i="9" s="1"/>
  <c r="U115" i="9" s="1"/>
  <c r="T87" i="9"/>
  <c r="U88" i="9"/>
  <c r="T92" i="9"/>
  <c r="S17" i="10"/>
  <c r="U28" i="10"/>
  <c r="T50" i="10"/>
  <c r="R69" i="10"/>
  <c r="T72" i="10"/>
  <c r="Q87" i="10"/>
  <c r="T95" i="10"/>
  <c r="U75" i="11"/>
  <c r="T75" i="11"/>
  <c r="U17" i="11"/>
  <c r="T17" i="11"/>
  <c r="U9" i="11"/>
  <c r="T9" i="11"/>
  <c r="U19" i="11"/>
  <c r="Q32" i="11"/>
  <c r="T44" i="11"/>
  <c r="T49" i="11"/>
  <c r="P55" i="11"/>
  <c r="T57" i="11"/>
  <c r="U59" i="11"/>
  <c r="T59" i="11"/>
  <c r="U72" i="11"/>
  <c r="T72" i="11"/>
  <c r="Q74" i="11"/>
  <c r="U10" i="12"/>
  <c r="T10" i="12"/>
  <c r="U20" i="12"/>
  <c r="P35" i="12"/>
  <c r="T35" i="12" s="1"/>
  <c r="U39" i="12"/>
  <c r="T39" i="12"/>
  <c r="U68" i="12"/>
  <c r="T68" i="12"/>
  <c r="U63" i="12"/>
  <c r="T63" i="12"/>
  <c r="Q115" i="12"/>
  <c r="Q114" i="12"/>
  <c r="Q35" i="13"/>
  <c r="U35" i="13" s="1"/>
  <c r="U47" i="13"/>
  <c r="T47" i="13"/>
  <c r="E68" i="13"/>
  <c r="U32" i="14"/>
  <c r="T32" i="14"/>
  <c r="Q87" i="6"/>
  <c r="U32" i="7"/>
  <c r="T32" i="7"/>
  <c r="U35" i="7"/>
  <c r="T35" i="7"/>
  <c r="U45" i="7"/>
  <c r="Q87" i="7"/>
  <c r="U55" i="8"/>
  <c r="T55" i="8"/>
  <c r="U63" i="8"/>
  <c r="U87" i="8"/>
  <c r="E87" i="8"/>
  <c r="E115" i="8" s="1"/>
  <c r="U115" i="8" s="1"/>
  <c r="T87" i="8"/>
  <c r="U41" i="9"/>
  <c r="T41" i="9"/>
  <c r="U52" i="9"/>
  <c r="T52" i="9"/>
  <c r="U63" i="9"/>
  <c r="P87" i="9"/>
  <c r="T96" i="9"/>
  <c r="P26" i="10"/>
  <c r="T26" i="10" s="1"/>
  <c r="U29" i="10"/>
  <c r="T29" i="10"/>
  <c r="U45" i="10"/>
  <c r="Q55" i="10"/>
  <c r="U55" i="10" s="1"/>
  <c r="U68" i="10"/>
  <c r="T68" i="10"/>
  <c r="R87" i="10"/>
  <c r="P17" i="11"/>
  <c r="U20" i="11"/>
  <c r="T20" i="11"/>
  <c r="U34" i="11"/>
  <c r="T34" i="11"/>
  <c r="P68" i="11"/>
  <c r="P17" i="12"/>
  <c r="T17" i="12" s="1"/>
  <c r="U21" i="12"/>
  <c r="T21" i="12"/>
  <c r="P32" i="12"/>
  <c r="R42" i="12"/>
  <c r="S75" i="12"/>
  <c r="U40" i="14"/>
  <c r="T40" i="14"/>
  <c r="Q87" i="14"/>
  <c r="P17" i="15"/>
  <c r="T10" i="16"/>
  <c r="U10" i="16"/>
  <c r="U55" i="11"/>
  <c r="T55" i="11"/>
  <c r="U87" i="11"/>
  <c r="E87" i="11"/>
  <c r="E115" i="11" s="1"/>
  <c r="T115" i="11" s="1"/>
  <c r="T87" i="11"/>
  <c r="T42" i="12"/>
  <c r="R87" i="12"/>
  <c r="R87" i="14"/>
  <c r="U74" i="15"/>
  <c r="T74" i="15"/>
  <c r="U73" i="15"/>
  <c r="T73" i="15"/>
  <c r="U71" i="15"/>
  <c r="P87" i="15"/>
  <c r="U39" i="16"/>
  <c r="T39" i="16"/>
  <c r="U66" i="16"/>
  <c r="T66" i="16"/>
  <c r="Q87" i="16"/>
  <c r="U24" i="17"/>
  <c r="T24" i="17"/>
  <c r="U35" i="17"/>
  <c r="T35" i="17"/>
  <c r="U30" i="18"/>
  <c r="T30" i="18"/>
  <c r="U61" i="18"/>
  <c r="T61" i="18"/>
  <c r="U91" i="18"/>
  <c r="T91" i="18"/>
  <c r="T91" i="19"/>
  <c r="U91" i="19"/>
  <c r="U26" i="20"/>
  <c r="T26" i="20"/>
  <c r="U26" i="21"/>
  <c r="T26" i="21"/>
  <c r="U57" i="22"/>
  <c r="T57" i="22"/>
  <c r="T55" i="13"/>
  <c r="U74" i="13"/>
  <c r="T74" i="13"/>
  <c r="U73" i="13"/>
  <c r="T73" i="13"/>
  <c r="S87" i="14"/>
  <c r="U32" i="15"/>
  <c r="T32" i="15"/>
  <c r="P42" i="15"/>
  <c r="U48" i="15"/>
  <c r="T48" i="15"/>
  <c r="P55" i="15"/>
  <c r="U59" i="15"/>
  <c r="T59" i="15"/>
  <c r="Q55" i="16"/>
  <c r="U55" i="16" s="1"/>
  <c r="U57" i="16"/>
  <c r="T57" i="16"/>
  <c r="Q69" i="16"/>
  <c r="U69" i="16" s="1"/>
  <c r="R87" i="16"/>
  <c r="Q17" i="17"/>
  <c r="P73" i="17"/>
  <c r="T35" i="18"/>
  <c r="U19" i="19"/>
  <c r="T19" i="19"/>
  <c r="U40" i="20"/>
  <c r="T40" i="20"/>
  <c r="Q75" i="20"/>
  <c r="U75" i="20" s="1"/>
  <c r="T93" i="20"/>
  <c r="U93" i="20"/>
  <c r="S87" i="10"/>
  <c r="U68" i="11"/>
  <c r="T68" i="11"/>
  <c r="Q87" i="11"/>
  <c r="T88" i="12"/>
  <c r="T96" i="12"/>
  <c r="T16" i="13"/>
  <c r="T20" i="13"/>
  <c r="T38" i="13"/>
  <c r="T49" i="13"/>
  <c r="T60" i="13"/>
  <c r="T94" i="13"/>
  <c r="T75" i="14"/>
  <c r="U69" i="14"/>
  <c r="U17" i="14"/>
  <c r="T17" i="14"/>
  <c r="T14" i="14"/>
  <c r="T25" i="14"/>
  <c r="T28" i="14"/>
  <c r="U42" i="14"/>
  <c r="T42" i="14"/>
  <c r="T45" i="14"/>
  <c r="T53" i="14"/>
  <c r="T65" i="14"/>
  <c r="T88" i="14"/>
  <c r="T95" i="14"/>
  <c r="U14" i="15"/>
  <c r="S17" i="15"/>
  <c r="T22" i="15"/>
  <c r="Q35" i="15"/>
  <c r="U90" i="15"/>
  <c r="T15" i="16"/>
  <c r="P32" i="16"/>
  <c r="T40" i="16"/>
  <c r="T46" i="16"/>
  <c r="U61" i="16"/>
  <c r="T61" i="16"/>
  <c r="Q74" i="16"/>
  <c r="R75" i="16"/>
  <c r="U94" i="16"/>
  <c r="T94" i="16"/>
  <c r="U14" i="17"/>
  <c r="T14" i="17"/>
  <c r="Q32" i="18"/>
  <c r="P61" i="18"/>
  <c r="U68" i="18"/>
  <c r="T68" i="18"/>
  <c r="U63" i="18"/>
  <c r="T63" i="18"/>
  <c r="U10" i="19"/>
  <c r="T10" i="19"/>
  <c r="U26" i="19"/>
  <c r="T26" i="19"/>
  <c r="U52" i="19"/>
  <c r="T52" i="19"/>
  <c r="Q61" i="19"/>
  <c r="U24" i="20"/>
  <c r="T24" i="20"/>
  <c r="U61" i="21"/>
  <c r="T61" i="21"/>
  <c r="U30" i="25"/>
  <c r="T30" i="25"/>
  <c r="U74" i="9"/>
  <c r="T74" i="9"/>
  <c r="U73" i="9"/>
  <c r="T73" i="9"/>
  <c r="T17" i="10"/>
  <c r="U42" i="10"/>
  <c r="T42" i="10"/>
  <c r="R87" i="11"/>
  <c r="U74" i="12"/>
  <c r="T74" i="12"/>
  <c r="U73" i="12"/>
  <c r="T73" i="12"/>
  <c r="T95" i="12"/>
  <c r="T15" i="13"/>
  <c r="T19" i="13"/>
  <c r="T31" i="13"/>
  <c r="T34" i="13"/>
  <c r="T37" i="13"/>
  <c r="T48" i="13"/>
  <c r="T59" i="13"/>
  <c r="U68" i="13"/>
  <c r="T68" i="13"/>
  <c r="U87" i="13"/>
  <c r="E87" i="13"/>
  <c r="E115" i="13" s="1"/>
  <c r="U115" i="13" s="1"/>
  <c r="T87" i="13"/>
  <c r="T93" i="13"/>
  <c r="T13" i="14"/>
  <c r="T24" i="14"/>
  <c r="T41" i="14"/>
  <c r="T44" i="14"/>
  <c r="T52" i="14"/>
  <c r="T64" i="14"/>
  <c r="T13" i="15"/>
  <c r="T21" i="15"/>
  <c r="T41" i="15"/>
  <c r="T44" i="15"/>
  <c r="T49" i="15"/>
  <c r="T60" i="15"/>
  <c r="P69" i="15"/>
  <c r="T69" i="15" s="1"/>
  <c r="P75" i="15"/>
  <c r="T75" i="15" s="1"/>
  <c r="S87" i="15"/>
  <c r="U91" i="15"/>
  <c r="T91" i="15"/>
  <c r="Q26" i="16"/>
  <c r="Q32" i="17"/>
  <c r="U55" i="17"/>
  <c r="T55" i="17"/>
  <c r="U45" i="17"/>
  <c r="T45" i="17"/>
  <c r="U53" i="17"/>
  <c r="T53" i="17"/>
  <c r="Q69" i="17"/>
  <c r="U69" i="17" s="1"/>
  <c r="P75" i="17"/>
  <c r="T75" i="17" s="1"/>
  <c r="U87" i="17"/>
  <c r="E87" i="17"/>
  <c r="E115" i="17" s="1"/>
  <c r="U115" i="17" s="1"/>
  <c r="T87" i="17"/>
  <c r="U88" i="17"/>
  <c r="T88" i="17"/>
  <c r="U96" i="17"/>
  <c r="T96" i="17"/>
  <c r="U16" i="18"/>
  <c r="T16" i="18"/>
  <c r="P26" i="18"/>
  <c r="U47" i="18"/>
  <c r="T47" i="18"/>
  <c r="R87" i="18"/>
  <c r="T69" i="20"/>
  <c r="U17" i="20"/>
  <c r="T17" i="20"/>
  <c r="U9" i="20"/>
  <c r="T9" i="20"/>
  <c r="R42" i="20"/>
  <c r="Q69" i="20"/>
  <c r="U69" i="20" s="1"/>
  <c r="T54" i="21"/>
  <c r="U54" i="21"/>
  <c r="S87" i="11"/>
  <c r="U17" i="13"/>
  <c r="T17" i="13"/>
  <c r="P87" i="13"/>
  <c r="U73" i="14"/>
  <c r="T73" i="14"/>
  <c r="U74" i="14"/>
  <c r="T74" i="14"/>
  <c r="P74" i="15"/>
  <c r="Q75" i="15"/>
  <c r="U75" i="15" s="1"/>
  <c r="U35" i="16"/>
  <c r="T35" i="16"/>
  <c r="S42" i="16"/>
  <c r="P61" i="16"/>
  <c r="R17" i="17"/>
  <c r="U26" i="17"/>
  <c r="T26" i="17"/>
  <c r="P17" i="18"/>
  <c r="U19" i="18"/>
  <c r="T19" i="18"/>
  <c r="U25" i="19"/>
  <c r="T25" i="19"/>
  <c r="Q26" i="20"/>
  <c r="P55" i="20"/>
  <c r="U61" i="20"/>
  <c r="T61" i="20"/>
  <c r="U64" i="20"/>
  <c r="T64" i="20"/>
  <c r="T24" i="21"/>
  <c r="U24" i="21"/>
  <c r="U87" i="12"/>
  <c r="E87" i="12"/>
  <c r="E115" i="12" s="1"/>
  <c r="T87" i="12"/>
  <c r="Q87" i="13"/>
  <c r="U55" i="14"/>
  <c r="T55" i="14"/>
  <c r="U87" i="14"/>
  <c r="E87" i="14"/>
  <c r="E115" i="14" s="1"/>
  <c r="U115" i="14" s="1"/>
  <c r="T87" i="14"/>
  <c r="P26" i="15"/>
  <c r="U29" i="15"/>
  <c r="T29" i="15"/>
  <c r="Q32" i="15"/>
  <c r="E42" i="15"/>
  <c r="P68" i="15"/>
  <c r="T71" i="15"/>
  <c r="Q74" i="15"/>
  <c r="T92" i="15"/>
  <c r="U11" i="16"/>
  <c r="T11" i="16"/>
  <c r="U21" i="16"/>
  <c r="S55" i="16"/>
  <c r="U68" i="16"/>
  <c r="T68" i="16"/>
  <c r="U63" i="16"/>
  <c r="S69" i="16"/>
  <c r="U93" i="16"/>
  <c r="T93" i="16"/>
  <c r="U13" i="17"/>
  <c r="T13" i="17"/>
  <c r="U25" i="17"/>
  <c r="T25" i="17"/>
  <c r="Q55" i="17"/>
  <c r="R73" i="17"/>
  <c r="Q35" i="18"/>
  <c r="U35" i="18" s="1"/>
  <c r="P26" i="19"/>
  <c r="U28" i="19"/>
  <c r="T28" i="19"/>
  <c r="P35" i="19"/>
  <c r="T35" i="19" s="1"/>
  <c r="U46" i="19"/>
  <c r="T46" i="19"/>
  <c r="P74" i="19"/>
  <c r="U15" i="20"/>
  <c r="T15" i="20"/>
  <c r="U49" i="20"/>
  <c r="T49" i="20"/>
  <c r="U57" i="20"/>
  <c r="T57" i="20"/>
  <c r="S75" i="20"/>
  <c r="P87" i="12"/>
  <c r="U42" i="13"/>
  <c r="T42" i="13"/>
  <c r="T45" i="13"/>
  <c r="T71" i="13"/>
  <c r="R87" i="13"/>
  <c r="P87" i="14"/>
  <c r="U35" i="15"/>
  <c r="T35" i="15"/>
  <c r="T52" i="15"/>
  <c r="Q68" i="15"/>
  <c r="U22" i="16"/>
  <c r="T22" i="16"/>
  <c r="U26" i="16"/>
  <c r="T26" i="16"/>
  <c r="U32" i="16"/>
  <c r="T32" i="16"/>
  <c r="U49" i="16"/>
  <c r="S74" i="16"/>
  <c r="Q42" i="17"/>
  <c r="U65" i="17"/>
  <c r="T65" i="17"/>
  <c r="U32" i="18"/>
  <c r="T32" i="18"/>
  <c r="Q17" i="20"/>
  <c r="U11" i="22"/>
  <c r="T11" i="22"/>
  <c r="P87" i="17"/>
  <c r="U73" i="18"/>
  <c r="T73" i="18"/>
  <c r="U74" i="18"/>
  <c r="T74" i="18"/>
  <c r="T71" i="18"/>
  <c r="U42" i="19"/>
  <c r="T42" i="19"/>
  <c r="T37" i="19"/>
  <c r="U55" i="19"/>
  <c r="T55" i="19"/>
  <c r="S87" i="20"/>
  <c r="U17" i="21"/>
  <c r="T17" i="21"/>
  <c r="P26" i="21"/>
  <c r="U35" i="21"/>
  <c r="T35" i="21"/>
  <c r="P61" i="21"/>
  <c r="P69" i="21"/>
  <c r="T69" i="21" s="1"/>
  <c r="P75" i="21"/>
  <c r="T75" i="21" s="1"/>
  <c r="Q32" i="22"/>
  <c r="T34" i="22"/>
  <c r="U35" i="22"/>
  <c r="S35" i="22"/>
  <c r="U66" i="22"/>
  <c r="T66" i="22"/>
  <c r="P68" i="22"/>
  <c r="U73" i="22"/>
  <c r="T73" i="22"/>
  <c r="U74" i="22"/>
  <c r="T74" i="22"/>
  <c r="U71" i="22"/>
  <c r="T71" i="22"/>
  <c r="P73" i="22"/>
  <c r="E75" i="22"/>
  <c r="Q55" i="24"/>
  <c r="Q73" i="24"/>
  <c r="U14" i="25"/>
  <c r="T14" i="25"/>
  <c r="U35" i="25"/>
  <c r="T35" i="25"/>
  <c r="P73" i="25"/>
  <c r="T71" i="16"/>
  <c r="S87" i="16"/>
  <c r="T89" i="16"/>
  <c r="T9" i="17"/>
  <c r="T20" i="17"/>
  <c r="T31" i="17"/>
  <c r="T34" i="17"/>
  <c r="T37" i="17"/>
  <c r="T48" i="17"/>
  <c r="T59" i="17"/>
  <c r="U68" i="17"/>
  <c r="T68" i="17"/>
  <c r="Q87" i="17"/>
  <c r="T91" i="17"/>
  <c r="T11" i="18"/>
  <c r="T22" i="18"/>
  <c r="T39" i="18"/>
  <c r="T55" i="18"/>
  <c r="T50" i="18"/>
  <c r="T58" i="18"/>
  <c r="U66" i="18"/>
  <c r="P75" i="18"/>
  <c r="T75" i="18" s="1"/>
  <c r="T88" i="18"/>
  <c r="T94" i="18"/>
  <c r="U17" i="19"/>
  <c r="T17" i="19"/>
  <c r="T9" i="19"/>
  <c r="T21" i="19"/>
  <c r="U31" i="19"/>
  <c r="T39" i="19"/>
  <c r="T58" i="19"/>
  <c r="T65" i="19"/>
  <c r="T21" i="20"/>
  <c r="T30" i="20"/>
  <c r="T44" i="20"/>
  <c r="T51" i="20"/>
  <c r="T60" i="20"/>
  <c r="U68" i="20"/>
  <c r="T68" i="20"/>
  <c r="U63" i="20"/>
  <c r="T67" i="20"/>
  <c r="T71" i="20"/>
  <c r="U13" i="21"/>
  <c r="T20" i="21"/>
  <c r="T51" i="21"/>
  <c r="Q68" i="21"/>
  <c r="Q69" i="21"/>
  <c r="U69" i="21" s="1"/>
  <c r="U74" i="21"/>
  <c r="T74" i="21"/>
  <c r="U73" i="21"/>
  <c r="T73" i="21"/>
  <c r="T71" i="21"/>
  <c r="T25" i="22"/>
  <c r="U29" i="22"/>
  <c r="T29" i="22"/>
  <c r="P42" i="22"/>
  <c r="U46" i="22"/>
  <c r="T46" i="22"/>
  <c r="T58" i="22"/>
  <c r="U90" i="22"/>
  <c r="T90" i="22"/>
  <c r="U10" i="23"/>
  <c r="T10" i="23"/>
  <c r="U35" i="23"/>
  <c r="T35" i="23"/>
  <c r="Q73" i="23"/>
  <c r="U26" i="24"/>
  <c r="T26" i="24"/>
  <c r="U50" i="25"/>
  <c r="T50" i="25"/>
  <c r="U58" i="25"/>
  <c r="T58" i="25"/>
  <c r="T16" i="26"/>
  <c r="U16" i="26"/>
  <c r="T75" i="16"/>
  <c r="U17" i="16"/>
  <c r="T17" i="16"/>
  <c r="U42" i="16"/>
  <c r="T42" i="16"/>
  <c r="R87" i="17"/>
  <c r="Q74" i="18"/>
  <c r="U74" i="19"/>
  <c r="T74" i="19"/>
  <c r="U73" i="19"/>
  <c r="T73" i="19"/>
  <c r="U87" i="19"/>
  <c r="E87" i="19"/>
  <c r="E115" i="19" s="1"/>
  <c r="U115" i="19" s="1"/>
  <c r="T87" i="19"/>
  <c r="T92" i="19"/>
  <c r="U11" i="20"/>
  <c r="T20" i="20"/>
  <c r="T29" i="20"/>
  <c r="T41" i="20"/>
  <c r="T59" i="20"/>
  <c r="T66" i="20"/>
  <c r="T94" i="20"/>
  <c r="U34" i="21"/>
  <c r="P55" i="21"/>
  <c r="P74" i="21"/>
  <c r="U87" i="21"/>
  <c r="E87" i="21"/>
  <c r="E115" i="21" s="1"/>
  <c r="U115" i="21" s="1"/>
  <c r="T87" i="21"/>
  <c r="U88" i="21"/>
  <c r="U40" i="23"/>
  <c r="T40" i="23"/>
  <c r="U40" i="24"/>
  <c r="T40" i="24"/>
  <c r="Q115" i="25"/>
  <c r="Q114" i="25"/>
  <c r="U46" i="26"/>
  <c r="T46" i="26"/>
  <c r="U93" i="28"/>
  <c r="T93" i="28"/>
  <c r="U13" i="29"/>
  <c r="T13" i="29"/>
  <c r="U26" i="29"/>
  <c r="T26" i="29"/>
  <c r="U55" i="15"/>
  <c r="T55" i="15"/>
  <c r="U87" i="15"/>
  <c r="E87" i="15"/>
  <c r="E115" i="15" s="1"/>
  <c r="U115" i="15" s="1"/>
  <c r="T87" i="15"/>
  <c r="S87" i="17"/>
  <c r="P87" i="19"/>
  <c r="U42" i="20"/>
  <c r="T42" i="20"/>
  <c r="E74" i="20"/>
  <c r="E32" i="21"/>
  <c r="Q55" i="21"/>
  <c r="U68" i="21"/>
  <c r="T68" i="21"/>
  <c r="Q74" i="21"/>
  <c r="P87" i="21"/>
  <c r="P17" i="22"/>
  <c r="T17" i="22" s="1"/>
  <c r="E26" i="22"/>
  <c r="P35" i="22"/>
  <c r="T35" i="22" s="1"/>
  <c r="U55" i="22"/>
  <c r="T55" i="22"/>
  <c r="T45" i="22"/>
  <c r="U54" i="22"/>
  <c r="T54" i="22"/>
  <c r="U32" i="23"/>
  <c r="T32" i="23"/>
  <c r="Q42" i="23"/>
  <c r="U42" i="23" s="1"/>
  <c r="U61" i="23"/>
  <c r="T61" i="23"/>
  <c r="U74" i="16"/>
  <c r="T74" i="16"/>
  <c r="U73" i="16"/>
  <c r="T73" i="16"/>
  <c r="T69" i="17"/>
  <c r="U17" i="17"/>
  <c r="T17" i="17"/>
  <c r="U42" i="17"/>
  <c r="T42" i="17"/>
  <c r="U61" i="17"/>
  <c r="T61" i="17"/>
  <c r="Q55" i="18"/>
  <c r="U55" i="18" s="1"/>
  <c r="U87" i="18"/>
  <c r="E87" i="18"/>
  <c r="E115" i="18" s="1"/>
  <c r="T87" i="18"/>
  <c r="P17" i="19"/>
  <c r="U32" i="19"/>
  <c r="T32" i="19"/>
  <c r="U32" i="20"/>
  <c r="T32" i="20"/>
  <c r="U35" i="20"/>
  <c r="T35" i="20"/>
  <c r="U74" i="20"/>
  <c r="T74" i="20"/>
  <c r="U73" i="20"/>
  <c r="T73" i="20"/>
  <c r="Q87" i="21"/>
  <c r="U17" i="22"/>
  <c r="T9" i="22"/>
  <c r="U32" i="22"/>
  <c r="T32" i="22"/>
  <c r="U89" i="22"/>
  <c r="T89" i="22"/>
  <c r="U21" i="23"/>
  <c r="T21" i="23"/>
  <c r="U61" i="24"/>
  <c r="T61" i="24"/>
  <c r="U41" i="25"/>
  <c r="T41" i="25"/>
  <c r="U61" i="25"/>
  <c r="T61" i="25"/>
  <c r="U10" i="26"/>
  <c r="T10" i="26"/>
  <c r="U39" i="26"/>
  <c r="T39" i="26"/>
  <c r="U32" i="27"/>
  <c r="U68" i="15"/>
  <c r="T68" i="15"/>
  <c r="Q87" i="15"/>
  <c r="T55" i="16"/>
  <c r="U87" i="16"/>
  <c r="E87" i="16"/>
  <c r="E115" i="16" s="1"/>
  <c r="T115" i="16" s="1"/>
  <c r="T87" i="16"/>
  <c r="T41" i="17"/>
  <c r="T44" i="17"/>
  <c r="T52" i="17"/>
  <c r="T64" i="17"/>
  <c r="T95" i="17"/>
  <c r="T15" i="18"/>
  <c r="T29" i="18"/>
  <c r="T46" i="18"/>
  <c r="U54" i="18"/>
  <c r="U71" i="18"/>
  <c r="R73" i="18"/>
  <c r="P87" i="18"/>
  <c r="T16" i="19"/>
  <c r="T24" i="19"/>
  <c r="U37" i="19"/>
  <c r="T45" i="19"/>
  <c r="P73" i="19"/>
  <c r="R87" i="19"/>
  <c r="T90" i="19"/>
  <c r="T96" i="19"/>
  <c r="T48" i="20"/>
  <c r="T54" i="20"/>
  <c r="P87" i="20"/>
  <c r="T92" i="20"/>
  <c r="T9" i="21"/>
  <c r="U15" i="21"/>
  <c r="T23" i="21"/>
  <c r="U29" i="21"/>
  <c r="Q42" i="21"/>
  <c r="U55" i="21"/>
  <c r="T55" i="21"/>
  <c r="U45" i="21"/>
  <c r="S69" i="21"/>
  <c r="Q75" i="22"/>
  <c r="U75" i="22" s="1"/>
  <c r="U68" i="23"/>
  <c r="T68" i="23"/>
  <c r="U63" i="23"/>
  <c r="T63" i="23"/>
  <c r="U87" i="23"/>
  <c r="E87" i="23"/>
  <c r="E115" i="23" s="1"/>
  <c r="T87" i="23"/>
  <c r="U88" i="23"/>
  <c r="T88" i="23"/>
  <c r="U16" i="24"/>
  <c r="T16" i="24"/>
  <c r="P26" i="24"/>
  <c r="P74" i="24"/>
  <c r="U44" i="25"/>
  <c r="T44" i="25"/>
  <c r="U65" i="25"/>
  <c r="T65" i="25"/>
  <c r="U69" i="15"/>
  <c r="U17" i="15"/>
  <c r="T17" i="15"/>
  <c r="U42" i="15"/>
  <c r="T42" i="15"/>
  <c r="R87" i="15"/>
  <c r="P87" i="16"/>
  <c r="T63" i="17"/>
  <c r="U74" i="17"/>
  <c r="T74" i="17"/>
  <c r="U73" i="17"/>
  <c r="T73" i="17"/>
  <c r="U75" i="18"/>
  <c r="U17" i="18"/>
  <c r="T17" i="18"/>
  <c r="U42" i="18"/>
  <c r="T42" i="18"/>
  <c r="T45" i="18"/>
  <c r="Q69" i="18"/>
  <c r="U69" i="18" s="1"/>
  <c r="Q87" i="18"/>
  <c r="T90" i="18"/>
  <c r="U9" i="19"/>
  <c r="Q35" i="19"/>
  <c r="U35" i="19" s="1"/>
  <c r="U45" i="19"/>
  <c r="T60" i="19"/>
  <c r="P68" i="19"/>
  <c r="S87" i="19"/>
  <c r="T23" i="20"/>
  <c r="U39" i="20"/>
  <c r="T63" i="20"/>
  <c r="Q87" i="20"/>
  <c r="U9" i="21"/>
  <c r="U42" i="21"/>
  <c r="T42" i="21"/>
  <c r="U37" i="21"/>
  <c r="U41" i="21"/>
  <c r="T53" i="21"/>
  <c r="U71" i="21"/>
  <c r="T39" i="22"/>
  <c r="T50" i="22"/>
  <c r="Q55" i="22"/>
  <c r="T11" i="23"/>
  <c r="U51" i="23"/>
  <c r="T51" i="23"/>
  <c r="U96" i="23"/>
  <c r="T96" i="23"/>
  <c r="P17" i="24"/>
  <c r="T17" i="24" s="1"/>
  <c r="U19" i="24"/>
  <c r="T19" i="24"/>
  <c r="U68" i="24"/>
  <c r="T68" i="24"/>
  <c r="U63" i="24"/>
  <c r="T63" i="24"/>
  <c r="U17" i="23"/>
  <c r="T17" i="23"/>
  <c r="P87" i="23"/>
  <c r="U87" i="24"/>
  <c r="E87" i="24"/>
  <c r="E115" i="24" s="1"/>
  <c r="U115" i="24" s="1"/>
  <c r="T87" i="24"/>
  <c r="U88" i="24"/>
  <c r="R87" i="25"/>
  <c r="U50" i="26"/>
  <c r="T50" i="26"/>
  <c r="U54" i="27"/>
  <c r="T54" i="27"/>
  <c r="T89" i="27"/>
  <c r="U89" i="27"/>
  <c r="U111" i="28"/>
  <c r="T111" i="28"/>
  <c r="U87" i="22"/>
  <c r="E87" i="22"/>
  <c r="E115" i="22" s="1"/>
  <c r="U115" i="22" s="1"/>
  <c r="T87" i="22"/>
  <c r="T93" i="22"/>
  <c r="T13" i="23"/>
  <c r="T24" i="23"/>
  <c r="T28" i="23"/>
  <c r="T46" i="23"/>
  <c r="T54" i="23"/>
  <c r="T57" i="23"/>
  <c r="T66" i="23"/>
  <c r="Q87" i="23"/>
  <c r="T22" i="24"/>
  <c r="T31" i="24"/>
  <c r="U44" i="24"/>
  <c r="T50" i="24"/>
  <c r="T65" i="24"/>
  <c r="U74" i="24"/>
  <c r="T74" i="24"/>
  <c r="U73" i="24"/>
  <c r="T73" i="24"/>
  <c r="P87" i="24"/>
  <c r="T53" i="25"/>
  <c r="U68" i="25"/>
  <c r="T68" i="25"/>
  <c r="T67" i="25"/>
  <c r="T94" i="25"/>
  <c r="T75" i="26"/>
  <c r="U17" i="26"/>
  <c r="T17" i="26"/>
  <c r="T9" i="26"/>
  <c r="P17" i="26"/>
  <c r="U20" i="26"/>
  <c r="T20" i="26"/>
  <c r="U26" i="26"/>
  <c r="T26" i="26"/>
  <c r="U55" i="26"/>
  <c r="U45" i="26"/>
  <c r="T64" i="26"/>
  <c r="U64" i="26"/>
  <c r="R87" i="21"/>
  <c r="P87" i="22"/>
  <c r="T42" i="23"/>
  <c r="R87" i="23"/>
  <c r="U35" i="24"/>
  <c r="T35" i="24"/>
  <c r="T42" i="24"/>
  <c r="Q42" i="24"/>
  <c r="U42" i="24" s="1"/>
  <c r="U55" i="24"/>
  <c r="T55" i="24"/>
  <c r="U45" i="24"/>
  <c r="S74" i="24"/>
  <c r="Q87" i="24"/>
  <c r="U74" i="25"/>
  <c r="T74" i="25"/>
  <c r="U73" i="25"/>
  <c r="T73" i="25"/>
  <c r="T71" i="25"/>
  <c r="P75" i="25"/>
  <c r="T75" i="25" s="1"/>
  <c r="Q17" i="26"/>
  <c r="E32" i="26"/>
  <c r="P35" i="26"/>
  <c r="U38" i="26"/>
  <c r="T38" i="26"/>
  <c r="P55" i="26"/>
  <c r="T55" i="26" s="1"/>
  <c r="Q17" i="27"/>
  <c r="U49" i="27"/>
  <c r="T49" i="27"/>
  <c r="S87" i="21"/>
  <c r="U68" i="22"/>
  <c r="T68" i="22"/>
  <c r="Q87" i="22"/>
  <c r="S87" i="23"/>
  <c r="E32" i="24"/>
  <c r="U41" i="24"/>
  <c r="U64" i="24"/>
  <c r="R87" i="24"/>
  <c r="T96" i="24"/>
  <c r="U15" i="25"/>
  <c r="U42" i="25"/>
  <c r="T42" i="25"/>
  <c r="U66" i="25"/>
  <c r="T93" i="25"/>
  <c r="Q35" i="26"/>
  <c r="U49" i="26"/>
  <c r="T49" i="26"/>
  <c r="U57" i="26"/>
  <c r="T57" i="26"/>
  <c r="P32" i="27"/>
  <c r="T32" i="27" s="1"/>
  <c r="U39" i="28"/>
  <c r="T39" i="28"/>
  <c r="R87" i="22"/>
  <c r="U26" i="23"/>
  <c r="T26" i="23"/>
  <c r="S87" i="24"/>
  <c r="U17" i="25"/>
  <c r="T17" i="25"/>
  <c r="U26" i="25"/>
  <c r="T26" i="25"/>
  <c r="Q74" i="25"/>
  <c r="U42" i="26"/>
  <c r="T42" i="26"/>
  <c r="T37" i="26"/>
  <c r="U23" i="27"/>
  <c r="T23" i="27"/>
  <c r="U34" i="27"/>
  <c r="T34" i="27"/>
  <c r="U66" i="29"/>
  <c r="T66" i="29"/>
  <c r="U42" i="30"/>
  <c r="T42" i="30"/>
  <c r="U37" i="30"/>
  <c r="T37" i="30"/>
  <c r="U22" i="31"/>
  <c r="T22" i="31"/>
  <c r="S87" i="18"/>
  <c r="U68" i="19"/>
  <c r="T68" i="19"/>
  <c r="Q87" i="19"/>
  <c r="U55" i="20"/>
  <c r="T55" i="20"/>
  <c r="U87" i="20"/>
  <c r="E87" i="20"/>
  <c r="E115" i="20" s="1"/>
  <c r="U115" i="20" s="1"/>
  <c r="T87" i="20"/>
  <c r="S87" i="22"/>
  <c r="T9" i="23"/>
  <c r="T20" i="23"/>
  <c r="T39" i="23"/>
  <c r="U55" i="23"/>
  <c r="T55" i="23"/>
  <c r="T50" i="23"/>
  <c r="U74" i="23"/>
  <c r="T74" i="23"/>
  <c r="U73" i="23"/>
  <c r="T73" i="23"/>
  <c r="T95" i="23"/>
  <c r="T15" i="24"/>
  <c r="T28" i="24"/>
  <c r="T39" i="24"/>
  <c r="T46" i="24"/>
  <c r="T53" i="24"/>
  <c r="T88" i="24"/>
  <c r="U95" i="24"/>
  <c r="T13" i="25"/>
  <c r="T20" i="25"/>
  <c r="S35" i="25"/>
  <c r="T40" i="25"/>
  <c r="T72" i="25"/>
  <c r="U87" i="25"/>
  <c r="E87" i="25"/>
  <c r="E115" i="25" s="1"/>
  <c r="T87" i="25"/>
  <c r="T91" i="25"/>
  <c r="E17" i="26"/>
  <c r="T25" i="26"/>
  <c r="T28" i="26"/>
  <c r="U34" i="26"/>
  <c r="U54" i="26"/>
  <c r="U61" i="26"/>
  <c r="T61" i="26"/>
  <c r="P69" i="26"/>
  <c r="T69" i="26" s="1"/>
  <c r="U42" i="22"/>
  <c r="T42" i="22"/>
  <c r="T88" i="22"/>
  <c r="U9" i="23"/>
  <c r="U69" i="24"/>
  <c r="U17" i="24"/>
  <c r="T71" i="24"/>
  <c r="U29" i="25"/>
  <c r="U32" i="25"/>
  <c r="T32" i="25"/>
  <c r="U55" i="25"/>
  <c r="T55" i="25"/>
  <c r="U57" i="25"/>
  <c r="T63" i="25"/>
  <c r="E75" i="25"/>
  <c r="U9" i="26"/>
  <c r="P32" i="26"/>
  <c r="E35" i="26"/>
  <c r="T45" i="26"/>
  <c r="U65" i="26"/>
  <c r="T65" i="26"/>
  <c r="P73" i="26"/>
  <c r="T91" i="26"/>
  <c r="U91" i="26"/>
  <c r="U50" i="28"/>
  <c r="T50" i="28"/>
  <c r="U57" i="29"/>
  <c r="T57" i="29"/>
  <c r="U89" i="29"/>
  <c r="T89" i="29"/>
  <c r="U75" i="30"/>
  <c r="U69" i="30"/>
  <c r="T69" i="30"/>
  <c r="T17" i="30"/>
  <c r="U9" i="30"/>
  <c r="T9" i="30"/>
  <c r="U26" i="30"/>
  <c r="T26" i="30"/>
  <c r="E32" i="30"/>
  <c r="U91" i="30"/>
  <c r="T91" i="30"/>
  <c r="U32" i="31"/>
  <c r="T32" i="31"/>
  <c r="U93" i="27"/>
  <c r="T93" i="27"/>
  <c r="U75" i="28"/>
  <c r="U17" i="28"/>
  <c r="T17" i="28"/>
  <c r="T9" i="28"/>
  <c r="U32" i="28"/>
  <c r="T32" i="28"/>
  <c r="U41" i="29"/>
  <c r="T41" i="29"/>
  <c r="Q26" i="31"/>
  <c r="P42" i="31"/>
  <c r="P87" i="25"/>
  <c r="S55" i="26"/>
  <c r="U68" i="26"/>
  <c r="T68" i="26"/>
  <c r="Q69" i="26"/>
  <c r="U69" i="26" s="1"/>
  <c r="S73" i="26"/>
  <c r="Q87" i="27"/>
  <c r="U24" i="28"/>
  <c r="T24" i="28"/>
  <c r="Q26" i="28"/>
  <c r="P42" i="29"/>
  <c r="E35" i="30"/>
  <c r="U61" i="30"/>
  <c r="T61" i="30"/>
  <c r="P87" i="26"/>
  <c r="R87" i="27"/>
  <c r="U13" i="28"/>
  <c r="T13" i="28"/>
  <c r="P42" i="28"/>
  <c r="U61" i="28"/>
  <c r="T61" i="28"/>
  <c r="U24" i="29"/>
  <c r="T24" i="29"/>
  <c r="Q26" i="29"/>
  <c r="U44" i="29"/>
  <c r="T44" i="29"/>
  <c r="U52" i="29"/>
  <c r="T52" i="29"/>
  <c r="U31" i="30"/>
  <c r="T31" i="30"/>
  <c r="T109" i="17"/>
  <c r="U109" i="17"/>
  <c r="U73" i="26"/>
  <c r="T73" i="26"/>
  <c r="U74" i="26"/>
  <c r="T74" i="26"/>
  <c r="U71" i="26"/>
  <c r="U26" i="27"/>
  <c r="T26" i="27"/>
  <c r="U61" i="27"/>
  <c r="T61" i="27"/>
  <c r="P32" i="30"/>
  <c r="U48" i="30"/>
  <c r="T48" i="30"/>
  <c r="Q61" i="30"/>
  <c r="U35" i="31"/>
  <c r="T35" i="31"/>
  <c r="U50" i="31"/>
  <c r="T50" i="31"/>
  <c r="U61" i="31"/>
  <c r="T61" i="31"/>
  <c r="S87" i="25"/>
  <c r="R87" i="26"/>
  <c r="T90" i="26"/>
  <c r="T95" i="26"/>
  <c r="U13" i="27"/>
  <c r="T31" i="27"/>
  <c r="U41" i="27"/>
  <c r="T48" i="27"/>
  <c r="P61" i="27"/>
  <c r="U74" i="27"/>
  <c r="T74" i="27"/>
  <c r="U73" i="27"/>
  <c r="T73" i="27"/>
  <c r="T71" i="27"/>
  <c r="T14" i="28"/>
  <c r="P32" i="28"/>
  <c r="U35" i="28"/>
  <c r="T35" i="28"/>
  <c r="Q17" i="30"/>
  <c r="U17" i="30" s="1"/>
  <c r="U20" i="30"/>
  <c r="T20" i="30"/>
  <c r="U34" i="30"/>
  <c r="T34" i="30"/>
  <c r="P74" i="30"/>
  <c r="U11" i="31"/>
  <c r="T11" i="31"/>
  <c r="S69" i="26"/>
  <c r="Q73" i="26"/>
  <c r="Q74" i="26"/>
  <c r="S87" i="26"/>
  <c r="U17" i="27"/>
  <c r="T17" i="27"/>
  <c r="U22" i="27"/>
  <c r="E35" i="27"/>
  <c r="U42" i="27"/>
  <c r="T42" i="27"/>
  <c r="E55" i="27"/>
  <c r="U68" i="27"/>
  <c r="T68" i="27"/>
  <c r="U63" i="27"/>
  <c r="U66" i="27"/>
  <c r="P75" i="27"/>
  <c r="T75" i="27" s="1"/>
  <c r="U9" i="28"/>
  <c r="U26" i="28"/>
  <c r="T26" i="28"/>
  <c r="E42" i="29"/>
  <c r="P55" i="29"/>
  <c r="E69" i="29"/>
  <c r="P35" i="30"/>
  <c r="U59" i="30"/>
  <c r="T59" i="30"/>
  <c r="U39" i="31"/>
  <c r="T39" i="31"/>
  <c r="U104" i="26"/>
  <c r="T104" i="26"/>
  <c r="U101" i="8"/>
  <c r="T101" i="8"/>
  <c r="U87" i="26"/>
  <c r="E87" i="26"/>
  <c r="E115" i="26" s="1"/>
  <c r="U115" i="26" s="1"/>
  <c r="T87" i="26"/>
  <c r="S87" i="28"/>
  <c r="U87" i="29"/>
  <c r="E87" i="29"/>
  <c r="E115" i="29" s="1"/>
  <c r="U115" i="29" s="1"/>
  <c r="T87" i="29"/>
  <c r="T64" i="30"/>
  <c r="T95" i="30"/>
  <c r="T15" i="31"/>
  <c r="T29" i="31"/>
  <c r="T46" i="31"/>
  <c r="T54" i="31"/>
  <c r="T57" i="31"/>
  <c r="T66" i="31"/>
  <c r="T71" i="31"/>
  <c r="S87" i="31"/>
  <c r="U109" i="29"/>
  <c r="T109" i="29"/>
  <c r="U109" i="28"/>
  <c r="T109" i="28"/>
  <c r="T111" i="25"/>
  <c r="U111" i="25"/>
  <c r="T98" i="24"/>
  <c r="U98" i="24"/>
  <c r="U103" i="19"/>
  <c r="T103" i="19"/>
  <c r="T25" i="28"/>
  <c r="T28" i="28"/>
  <c r="U42" i="28"/>
  <c r="T42" i="28"/>
  <c r="T45" i="28"/>
  <c r="U74" i="29"/>
  <c r="T74" i="29"/>
  <c r="U73" i="29"/>
  <c r="T73" i="29"/>
  <c r="P87" i="29"/>
  <c r="T40" i="30"/>
  <c r="T51" i="30"/>
  <c r="T63" i="30"/>
  <c r="U73" i="30"/>
  <c r="T73" i="30"/>
  <c r="U74" i="30"/>
  <c r="T74" i="30"/>
  <c r="T94" i="30"/>
  <c r="T75" i="31"/>
  <c r="T69" i="31"/>
  <c r="U17" i="31"/>
  <c r="T17" i="31"/>
  <c r="T14" i="31"/>
  <c r="T25" i="31"/>
  <c r="T28" i="31"/>
  <c r="U42" i="31"/>
  <c r="T42" i="31"/>
  <c r="T45" i="31"/>
  <c r="T53" i="31"/>
  <c r="T65" i="31"/>
  <c r="T88" i="31"/>
  <c r="U102" i="10"/>
  <c r="T102" i="10"/>
  <c r="Q87" i="26"/>
  <c r="U55" i="27"/>
  <c r="T55" i="27"/>
  <c r="U87" i="27"/>
  <c r="E87" i="27"/>
  <c r="E115" i="27" s="1"/>
  <c r="U115" i="27" s="1"/>
  <c r="T87" i="27"/>
  <c r="T41" i="28"/>
  <c r="T44" i="28"/>
  <c r="T52" i="28"/>
  <c r="T64" i="28"/>
  <c r="T95" i="28"/>
  <c r="T15" i="29"/>
  <c r="T29" i="29"/>
  <c r="T46" i="29"/>
  <c r="T54" i="29"/>
  <c r="T59" i="29"/>
  <c r="U68" i="29"/>
  <c r="T68" i="29"/>
  <c r="Q87" i="29"/>
  <c r="T91" i="29"/>
  <c r="T11" i="30"/>
  <c r="T22" i="30"/>
  <c r="T39" i="30"/>
  <c r="U55" i="30"/>
  <c r="T55" i="30"/>
  <c r="T50" i="30"/>
  <c r="U87" i="30"/>
  <c r="E87" i="30"/>
  <c r="E115" i="30" s="1"/>
  <c r="U115" i="30" s="1"/>
  <c r="T87" i="30"/>
  <c r="T93" i="30"/>
  <c r="T13" i="31"/>
  <c r="T24" i="31"/>
  <c r="T41" i="31"/>
  <c r="T44" i="31"/>
  <c r="T52" i="31"/>
  <c r="T64" i="31"/>
  <c r="U101" i="19"/>
  <c r="T101" i="19"/>
  <c r="E97" i="19"/>
  <c r="U105" i="17"/>
  <c r="T105" i="17"/>
  <c r="T101" i="13"/>
  <c r="U101" i="13"/>
  <c r="P87" i="27"/>
  <c r="U74" i="28"/>
  <c r="T74" i="28"/>
  <c r="U73" i="28"/>
  <c r="T73" i="28"/>
  <c r="T69" i="29"/>
  <c r="U75" i="29"/>
  <c r="U17" i="29"/>
  <c r="T17" i="29"/>
  <c r="T25" i="29"/>
  <c r="T28" i="29"/>
  <c r="U42" i="29"/>
  <c r="T42" i="29"/>
  <c r="T45" i="29"/>
  <c r="T53" i="29"/>
  <c r="T58" i="29"/>
  <c r="T67" i="29"/>
  <c r="R87" i="29"/>
  <c r="T90" i="29"/>
  <c r="T10" i="30"/>
  <c r="T21" i="30"/>
  <c r="T38" i="30"/>
  <c r="T49" i="30"/>
  <c r="T60" i="30"/>
  <c r="P87" i="30"/>
  <c r="T92" i="30"/>
  <c r="T12" i="31"/>
  <c r="T23" i="31"/>
  <c r="T40" i="31"/>
  <c r="T51" i="31"/>
  <c r="T63" i="31"/>
  <c r="U74" i="31"/>
  <c r="T74" i="31"/>
  <c r="U73" i="31"/>
  <c r="T73" i="31"/>
  <c r="E82" i="30"/>
  <c r="E82" i="27"/>
  <c r="T98" i="26"/>
  <c r="U98" i="26"/>
  <c r="U105" i="25"/>
  <c r="T105" i="25"/>
  <c r="U55" i="28"/>
  <c r="T55" i="28"/>
  <c r="U87" i="28"/>
  <c r="E87" i="28"/>
  <c r="E115" i="28" s="1"/>
  <c r="U115" i="28" s="1"/>
  <c r="T87" i="28"/>
  <c r="U32" i="29"/>
  <c r="T32" i="29"/>
  <c r="U35" i="29"/>
  <c r="T35" i="29"/>
  <c r="S87" i="29"/>
  <c r="U68" i="30"/>
  <c r="T68" i="30"/>
  <c r="Q87" i="30"/>
  <c r="U55" i="31"/>
  <c r="T55" i="31"/>
  <c r="U87" i="31"/>
  <c r="E87" i="31"/>
  <c r="E115" i="31" s="1"/>
  <c r="U115" i="31" s="1"/>
  <c r="T87" i="31"/>
  <c r="F114" i="1"/>
  <c r="U105" i="1"/>
  <c r="T105" i="1"/>
  <c r="U107" i="31"/>
  <c r="T107" i="31"/>
  <c r="U103" i="28"/>
  <c r="T103" i="28"/>
  <c r="M114" i="23"/>
  <c r="S114" i="23" s="1"/>
  <c r="S97" i="23"/>
  <c r="T108" i="22"/>
  <c r="U108" i="22"/>
  <c r="U103" i="17"/>
  <c r="T103" i="17"/>
  <c r="U110" i="10"/>
  <c r="T110" i="10"/>
  <c r="P87" i="28"/>
  <c r="U61" i="29"/>
  <c r="T61" i="29"/>
  <c r="R87" i="30"/>
  <c r="U26" i="31"/>
  <c r="T26" i="31"/>
  <c r="P87" i="31"/>
  <c r="U112" i="21"/>
  <c r="T112" i="21"/>
  <c r="T107" i="19"/>
  <c r="U107" i="19"/>
  <c r="L114" i="13"/>
  <c r="R114" i="13" s="1"/>
  <c r="R97" i="13"/>
  <c r="S87" i="27"/>
  <c r="T37" i="28"/>
  <c r="U68" i="28"/>
  <c r="T68" i="28"/>
  <c r="Q87" i="28"/>
  <c r="U55" i="29"/>
  <c r="T55" i="29"/>
  <c r="T71" i="29"/>
  <c r="S87" i="30"/>
  <c r="U68" i="31"/>
  <c r="T68" i="31"/>
  <c r="Q87" i="31"/>
  <c r="U101" i="28"/>
  <c r="T101" i="28"/>
  <c r="T106" i="24"/>
  <c r="U106" i="24"/>
  <c r="U112" i="20"/>
  <c r="T112" i="20"/>
  <c r="E97" i="20"/>
  <c r="E82" i="18"/>
  <c r="E82" i="16"/>
  <c r="E82" i="13"/>
  <c r="E82" i="12"/>
  <c r="U100" i="1"/>
  <c r="T110" i="1"/>
  <c r="S97" i="31"/>
  <c r="S97" i="30"/>
  <c r="T107" i="30"/>
  <c r="U99" i="29"/>
  <c r="T105" i="29"/>
  <c r="U101" i="27"/>
  <c r="U109" i="27"/>
  <c r="T101" i="25"/>
  <c r="T107" i="23"/>
  <c r="M114" i="21"/>
  <c r="S114" i="21" s="1"/>
  <c r="U107" i="20"/>
  <c r="T100" i="18"/>
  <c r="T108" i="18"/>
  <c r="U108" i="15"/>
  <c r="U110" i="14"/>
  <c r="U98" i="7"/>
  <c r="T98" i="7"/>
  <c r="M114" i="5"/>
  <c r="S114" i="5" s="1"/>
  <c r="S97" i="5"/>
  <c r="U102" i="3"/>
  <c r="T102" i="3"/>
  <c r="U99" i="8"/>
  <c r="T99" i="8"/>
  <c r="E82" i="10"/>
  <c r="E82" i="7"/>
  <c r="E82" i="6"/>
  <c r="E82" i="5"/>
  <c r="E82" i="4"/>
  <c r="R97" i="1"/>
  <c r="S97" i="25"/>
  <c r="R97" i="19"/>
  <c r="E97" i="13"/>
  <c r="E114" i="13" s="1"/>
  <c r="R97" i="12"/>
  <c r="U109" i="8"/>
  <c r="T109" i="8"/>
  <c r="S97" i="3"/>
  <c r="M114" i="3"/>
  <c r="S114" i="3" s="1"/>
  <c r="E82" i="31"/>
  <c r="T99" i="1"/>
  <c r="T103" i="1"/>
  <c r="T102" i="31"/>
  <c r="T98" i="29"/>
  <c r="U105" i="28"/>
  <c r="T106" i="27"/>
  <c r="T108" i="27"/>
  <c r="U106" i="26"/>
  <c r="T112" i="26"/>
  <c r="U110" i="21"/>
  <c r="U99" i="19"/>
  <c r="R97" i="18"/>
  <c r="S97" i="17"/>
  <c r="U111" i="16"/>
  <c r="S97" i="12"/>
  <c r="U111" i="11"/>
  <c r="U100" i="10"/>
  <c r="U108" i="10"/>
  <c r="T101" i="5"/>
  <c r="U101" i="5"/>
  <c r="E82" i="1"/>
  <c r="E82" i="29"/>
  <c r="E82" i="28"/>
  <c r="T107" i="1"/>
  <c r="T111" i="1"/>
  <c r="T98" i="31"/>
  <c r="T100" i="31"/>
  <c r="T104" i="31"/>
  <c r="U102" i="30"/>
  <c r="T108" i="30"/>
  <c r="T100" i="29"/>
  <c r="T104" i="29"/>
  <c r="T106" i="29"/>
  <c r="L114" i="29"/>
  <c r="R114" i="29" s="1"/>
  <c r="U102" i="27"/>
  <c r="T110" i="27"/>
  <c r="T108" i="26"/>
  <c r="T100" i="25"/>
  <c r="T102" i="25"/>
  <c r="T108" i="23"/>
  <c r="T110" i="23"/>
  <c r="T99" i="22"/>
  <c r="U102" i="21"/>
  <c r="T104" i="20"/>
  <c r="T106" i="20"/>
  <c r="S97" i="18"/>
  <c r="T101" i="18"/>
  <c r="T103" i="18"/>
  <c r="T109" i="18"/>
  <c r="T111" i="18"/>
  <c r="U103" i="16"/>
  <c r="T99" i="15"/>
  <c r="T111" i="14"/>
  <c r="T106" i="13"/>
  <c r="T108" i="13"/>
  <c r="U103" i="11"/>
  <c r="U107" i="8"/>
  <c r="T107" i="8"/>
  <c r="E97" i="6"/>
  <c r="U97" i="6" s="1"/>
  <c r="T98" i="4"/>
  <c r="U98" i="4"/>
  <c r="T108" i="3"/>
  <c r="U108" i="3"/>
  <c r="T96" i="31"/>
  <c r="E82" i="25"/>
  <c r="E82" i="23"/>
  <c r="T108" i="29"/>
  <c r="T112" i="29"/>
  <c r="S97" i="11"/>
  <c r="T107" i="9"/>
  <c r="E82" i="26"/>
  <c r="E82" i="24"/>
  <c r="E82" i="21"/>
  <c r="E82" i="20"/>
  <c r="E97" i="31"/>
  <c r="E114" i="31" s="1"/>
  <c r="T102" i="28"/>
  <c r="M114" i="28"/>
  <c r="S114" i="28" s="1"/>
  <c r="E97" i="27"/>
  <c r="E114" i="27" s="1"/>
  <c r="U114" i="27" s="1"/>
  <c r="S97" i="26"/>
  <c r="T103" i="26"/>
  <c r="S97" i="24"/>
  <c r="U104" i="19"/>
  <c r="U106" i="17"/>
  <c r="U105" i="14"/>
  <c r="R97" i="9"/>
  <c r="U105" i="9"/>
  <c r="L114" i="4"/>
  <c r="R114" i="4" s="1"/>
  <c r="T110" i="2"/>
  <c r="T112" i="2"/>
  <c r="R97" i="6"/>
  <c r="T105" i="4"/>
  <c r="U111" i="4"/>
  <c r="U100" i="3"/>
  <c r="T106" i="5"/>
  <c r="T108" i="5"/>
  <c r="U103" i="4"/>
  <c r="T109" i="7"/>
  <c r="U112" i="6"/>
  <c r="T98" i="5"/>
  <c r="T100" i="5"/>
  <c r="U107" i="7"/>
  <c r="S97" i="4"/>
  <c r="U105" i="2"/>
  <c r="U115" i="4"/>
  <c r="U115" i="16"/>
  <c r="U115" i="3"/>
  <c r="T115" i="13"/>
  <c r="T115" i="8"/>
  <c r="T115" i="5"/>
  <c r="T115" i="30"/>
  <c r="T115" i="26"/>
  <c r="T115" i="6"/>
  <c r="T115" i="27"/>
  <c r="T115" i="9"/>
  <c r="T115" i="17"/>
  <c r="T97" i="31"/>
  <c r="U115" i="1"/>
  <c r="U97" i="20"/>
  <c r="T97" i="20"/>
  <c r="U108" i="20"/>
  <c r="T108" i="20"/>
  <c r="T99" i="31"/>
  <c r="E97" i="28"/>
  <c r="E97" i="24"/>
  <c r="U99" i="24"/>
  <c r="T99" i="24"/>
  <c r="U101" i="24"/>
  <c r="T101" i="24"/>
  <c r="U107" i="24"/>
  <c r="T107" i="24"/>
  <c r="U109" i="24"/>
  <c r="T109" i="24"/>
  <c r="U101" i="23"/>
  <c r="T101" i="23"/>
  <c r="U100" i="20"/>
  <c r="T100" i="20"/>
  <c r="M114" i="20"/>
  <c r="S114" i="20" s="1"/>
  <c r="U99" i="31"/>
  <c r="E97" i="29"/>
  <c r="R97" i="28"/>
  <c r="S97" i="27"/>
  <c r="U109" i="23"/>
  <c r="T109" i="23"/>
  <c r="U103" i="22"/>
  <c r="T103" i="22"/>
  <c r="U111" i="22"/>
  <c r="T111" i="22"/>
  <c r="U108" i="21"/>
  <c r="T108" i="21"/>
  <c r="U105" i="19"/>
  <c r="T105" i="19"/>
  <c r="T104" i="1"/>
  <c r="T112" i="1"/>
  <c r="T101" i="31"/>
  <c r="T109" i="31"/>
  <c r="E97" i="30"/>
  <c r="T98" i="30"/>
  <c r="T106" i="30"/>
  <c r="T103" i="29"/>
  <c r="T111" i="29"/>
  <c r="T100" i="28"/>
  <c r="T108" i="28"/>
  <c r="T115" i="28"/>
  <c r="T105" i="27"/>
  <c r="T102" i="26"/>
  <c r="T110" i="26"/>
  <c r="T99" i="25"/>
  <c r="T107" i="25"/>
  <c r="U100" i="21"/>
  <c r="T100" i="21"/>
  <c r="U102" i="18"/>
  <c r="T102" i="18"/>
  <c r="U110" i="18"/>
  <c r="T110" i="18"/>
  <c r="U109" i="15"/>
  <c r="T109" i="15"/>
  <c r="U106" i="14"/>
  <c r="T106" i="14"/>
  <c r="T101" i="1"/>
  <c r="T109" i="1"/>
  <c r="M114" i="1"/>
  <c r="S114" i="1" s="1"/>
  <c r="U115" i="23"/>
  <c r="T115" i="23"/>
  <c r="L114" i="21"/>
  <c r="R114" i="21" s="1"/>
  <c r="E114" i="19"/>
  <c r="U97" i="19"/>
  <c r="T97" i="19"/>
  <c r="M114" i="19"/>
  <c r="S114" i="19" s="1"/>
  <c r="S97" i="19"/>
  <c r="U112" i="16"/>
  <c r="T112" i="16"/>
  <c r="U101" i="15"/>
  <c r="T101" i="15"/>
  <c r="U98" i="14"/>
  <c r="T98" i="14"/>
  <c r="E97" i="14"/>
  <c r="E97" i="1"/>
  <c r="U104" i="24"/>
  <c r="T104" i="24"/>
  <c r="U112" i="24"/>
  <c r="T112" i="24"/>
  <c r="T115" i="24"/>
  <c r="U98" i="23"/>
  <c r="T98" i="23"/>
  <c r="E97" i="23"/>
  <c r="U98" i="22"/>
  <c r="T98" i="22"/>
  <c r="E97" i="22"/>
  <c r="U105" i="20"/>
  <c r="T105" i="20"/>
  <c r="U107" i="17"/>
  <c r="T107" i="17"/>
  <c r="U104" i="16"/>
  <c r="T104" i="16"/>
  <c r="T108" i="31"/>
  <c r="T115" i="31"/>
  <c r="T105" i="30"/>
  <c r="T102" i="29"/>
  <c r="T110" i="29"/>
  <c r="T99" i="28"/>
  <c r="T107" i="28"/>
  <c r="T104" i="27"/>
  <c r="T112" i="27"/>
  <c r="T101" i="26"/>
  <c r="T109" i="26"/>
  <c r="E97" i="25"/>
  <c r="T98" i="25"/>
  <c r="T106" i="25"/>
  <c r="U104" i="23"/>
  <c r="T104" i="23"/>
  <c r="U106" i="23"/>
  <c r="T106" i="23"/>
  <c r="U106" i="22"/>
  <c r="T106" i="22"/>
  <c r="U111" i="21"/>
  <c r="T111" i="21"/>
  <c r="U110" i="19"/>
  <c r="T110" i="19"/>
  <c r="U99" i="17"/>
  <c r="T99" i="17"/>
  <c r="E97" i="26"/>
  <c r="R97" i="25"/>
  <c r="U112" i="23"/>
  <c r="T112" i="23"/>
  <c r="U103" i="21"/>
  <c r="T103" i="21"/>
  <c r="L114" i="20"/>
  <c r="R114" i="20" s="1"/>
  <c r="R97" i="20"/>
  <c r="E114" i="20"/>
  <c r="U102" i="19"/>
  <c r="T102" i="19"/>
  <c r="E97" i="18"/>
  <c r="U99" i="18"/>
  <c r="T99" i="18"/>
  <c r="U107" i="18"/>
  <c r="T107" i="18"/>
  <c r="U103" i="8"/>
  <c r="T103" i="8"/>
  <c r="U105" i="7"/>
  <c r="T105" i="7"/>
  <c r="U112" i="3"/>
  <c r="T112" i="3"/>
  <c r="U101" i="2"/>
  <c r="T101" i="2"/>
  <c r="L114" i="23"/>
  <c r="R114" i="23" s="1"/>
  <c r="T101" i="22"/>
  <c r="T109" i="22"/>
  <c r="M114" i="22"/>
  <c r="S114" i="22" s="1"/>
  <c r="E97" i="21"/>
  <c r="T98" i="21"/>
  <c r="T106" i="21"/>
  <c r="T103" i="20"/>
  <c r="T111" i="20"/>
  <c r="T100" i="19"/>
  <c r="T108" i="19"/>
  <c r="T115" i="19"/>
  <c r="T105" i="18"/>
  <c r="T102" i="17"/>
  <c r="T110" i="17"/>
  <c r="T99" i="16"/>
  <c r="T107" i="16"/>
  <c r="T104" i="15"/>
  <c r="T112" i="15"/>
  <c r="L114" i="15"/>
  <c r="R114" i="15" s="1"/>
  <c r="T101" i="14"/>
  <c r="T109" i="14"/>
  <c r="E97" i="12"/>
  <c r="U99" i="12"/>
  <c r="T99" i="12"/>
  <c r="U107" i="12"/>
  <c r="T107" i="12"/>
  <c r="U112" i="11"/>
  <c r="T112" i="11"/>
  <c r="U98" i="10"/>
  <c r="T98" i="10"/>
  <c r="E97" i="10"/>
  <c r="U106" i="10"/>
  <c r="T106" i="10"/>
  <c r="M114" i="6"/>
  <c r="S114" i="6" s="1"/>
  <c r="S97" i="6"/>
  <c r="U107" i="5"/>
  <c r="T107" i="5"/>
  <c r="U99" i="4"/>
  <c r="T99" i="4"/>
  <c r="U104" i="3"/>
  <c r="T104" i="3"/>
  <c r="L114" i="16"/>
  <c r="R114" i="16" s="1"/>
  <c r="M114" i="15"/>
  <c r="S114" i="15" s="1"/>
  <c r="U105" i="13"/>
  <c r="T105" i="13"/>
  <c r="U107" i="13"/>
  <c r="T107" i="13"/>
  <c r="U104" i="11"/>
  <c r="T104" i="11"/>
  <c r="U106" i="9"/>
  <c r="T106" i="9"/>
  <c r="L114" i="7"/>
  <c r="R114" i="7" s="1"/>
  <c r="R97" i="7"/>
  <c r="U110" i="6"/>
  <c r="T110" i="6"/>
  <c r="E97" i="5"/>
  <c r="U99" i="5"/>
  <c r="T99" i="5"/>
  <c r="U112" i="4"/>
  <c r="T112" i="4"/>
  <c r="T115" i="21"/>
  <c r="T104" i="17"/>
  <c r="T112" i="17"/>
  <c r="T101" i="16"/>
  <c r="T109" i="16"/>
  <c r="E97" i="15"/>
  <c r="T98" i="15"/>
  <c r="T106" i="15"/>
  <c r="T103" i="14"/>
  <c r="U99" i="13"/>
  <c r="T99" i="13"/>
  <c r="U98" i="9"/>
  <c r="T98" i="9"/>
  <c r="E97" i="9"/>
  <c r="U108" i="8"/>
  <c r="T108" i="8"/>
  <c r="E97" i="7"/>
  <c r="U102" i="6"/>
  <c r="T102" i="6"/>
  <c r="U104" i="4"/>
  <c r="T104" i="4"/>
  <c r="T115" i="22"/>
  <c r="T105" i="21"/>
  <c r="T110" i="20"/>
  <c r="E97" i="16"/>
  <c r="T98" i="16"/>
  <c r="T106" i="16"/>
  <c r="T103" i="15"/>
  <c r="T111" i="15"/>
  <c r="T100" i="14"/>
  <c r="T108" i="14"/>
  <c r="U102" i="12"/>
  <c r="T102" i="12"/>
  <c r="U104" i="12"/>
  <c r="T104" i="12"/>
  <c r="U110" i="12"/>
  <c r="T110" i="12"/>
  <c r="U112" i="12"/>
  <c r="T112" i="12"/>
  <c r="U100" i="8"/>
  <c r="T100" i="8"/>
  <c r="U108" i="7"/>
  <c r="T108" i="7"/>
  <c r="U106" i="2"/>
  <c r="T106" i="2"/>
  <c r="E97" i="17"/>
  <c r="T115" i="15"/>
  <c r="S97" i="13"/>
  <c r="U107" i="11"/>
  <c r="T107" i="11"/>
  <c r="U109" i="11"/>
  <c r="T109" i="11"/>
  <c r="U101" i="10"/>
  <c r="T101" i="10"/>
  <c r="U109" i="10"/>
  <c r="T109" i="10"/>
  <c r="U111" i="9"/>
  <c r="T111" i="9"/>
  <c r="U100" i="7"/>
  <c r="T100" i="7"/>
  <c r="U110" i="5"/>
  <c r="T110" i="5"/>
  <c r="U109" i="3"/>
  <c r="T109" i="3"/>
  <c r="U98" i="2"/>
  <c r="T98" i="2"/>
  <c r="E97" i="2"/>
  <c r="U110" i="13"/>
  <c r="T110" i="13"/>
  <c r="U99" i="11"/>
  <c r="T99" i="11"/>
  <c r="U101" i="11"/>
  <c r="T101" i="11"/>
  <c r="U103" i="9"/>
  <c r="T103" i="9"/>
  <c r="U102" i="5"/>
  <c r="T102" i="5"/>
  <c r="U107" i="4"/>
  <c r="T107" i="4"/>
  <c r="U101" i="3"/>
  <c r="T101" i="3"/>
  <c r="U102" i="13"/>
  <c r="T102" i="13"/>
  <c r="U111" i="8"/>
  <c r="T111" i="8"/>
  <c r="L114" i="8"/>
  <c r="R114" i="8" s="1"/>
  <c r="M114" i="7"/>
  <c r="S114" i="7" s="1"/>
  <c r="U105" i="6"/>
  <c r="T105" i="6"/>
  <c r="U109" i="2"/>
  <c r="T109" i="2"/>
  <c r="T115" i="14"/>
  <c r="T104" i="10"/>
  <c r="T112" i="10"/>
  <c r="T101" i="9"/>
  <c r="T109" i="9"/>
  <c r="E97" i="8"/>
  <c r="T98" i="8"/>
  <c r="T106" i="8"/>
  <c r="T103" i="7"/>
  <c r="T111" i="7"/>
  <c r="T100" i="6"/>
  <c r="T108" i="6"/>
  <c r="T105" i="5"/>
  <c r="T102" i="4"/>
  <c r="L114" i="2"/>
  <c r="R114" i="2" s="1"/>
  <c r="L114" i="11"/>
  <c r="R114" i="11" s="1"/>
  <c r="M114" i="10"/>
  <c r="S114" i="10" s="1"/>
  <c r="T115" i="7"/>
  <c r="L114" i="3"/>
  <c r="R114" i="3" s="1"/>
  <c r="M114" i="2"/>
  <c r="S114" i="2" s="1"/>
  <c r="T104" i="13"/>
  <c r="T112" i="13"/>
  <c r="T101" i="12"/>
  <c r="T109" i="12"/>
  <c r="E97" i="11"/>
  <c r="T98" i="11"/>
  <c r="T106" i="11"/>
  <c r="T100" i="9"/>
  <c r="T108" i="9"/>
  <c r="T105" i="8"/>
  <c r="T102" i="7"/>
  <c r="T110" i="7"/>
  <c r="T99" i="6"/>
  <c r="T107" i="6"/>
  <c r="T104" i="5"/>
  <c r="T112" i="5"/>
  <c r="T101" i="4"/>
  <c r="T109" i="4"/>
  <c r="E97" i="3"/>
  <c r="T98" i="3"/>
  <c r="T106" i="3"/>
  <c r="T103" i="2"/>
  <c r="T111" i="2"/>
  <c r="T115" i="10"/>
  <c r="E97" i="4"/>
  <c r="T106" i="4"/>
  <c r="T103" i="3"/>
  <c r="T111" i="3"/>
  <c r="T100" i="2"/>
  <c r="T108" i="2"/>
  <c r="T115" i="2"/>
  <c r="T97" i="27" l="1"/>
  <c r="T61" i="7"/>
  <c r="E114" i="6"/>
  <c r="T115" i="25"/>
  <c r="U115" i="25"/>
  <c r="P114" i="29"/>
  <c r="P115" i="29"/>
  <c r="U32" i="30"/>
  <c r="T32" i="30"/>
  <c r="P115" i="17"/>
  <c r="P114" i="17"/>
  <c r="Q115" i="11"/>
  <c r="Q114" i="11"/>
  <c r="Q115" i="6"/>
  <c r="Q114" i="6"/>
  <c r="P115" i="7"/>
  <c r="P114" i="7"/>
  <c r="Q115" i="5"/>
  <c r="Q114" i="5"/>
  <c r="Q115" i="1"/>
  <c r="Q114" i="1"/>
  <c r="P115" i="2"/>
  <c r="P114" i="2"/>
  <c r="Q115" i="31"/>
  <c r="Q114" i="31"/>
  <c r="P115" i="3"/>
  <c r="P114" i="3"/>
  <c r="P115" i="31"/>
  <c r="P114" i="31"/>
  <c r="P115" i="30"/>
  <c r="P114" i="30"/>
  <c r="U35" i="30"/>
  <c r="T35" i="30"/>
  <c r="Q115" i="22"/>
  <c r="Q114" i="22"/>
  <c r="P115" i="22"/>
  <c r="P114" i="22"/>
  <c r="P115" i="24"/>
  <c r="P114" i="24"/>
  <c r="Q115" i="20"/>
  <c r="Q114" i="20"/>
  <c r="Q115" i="13"/>
  <c r="Q114" i="13"/>
  <c r="Q115" i="2"/>
  <c r="Q114" i="2"/>
  <c r="P115" i="28"/>
  <c r="P114" i="28"/>
  <c r="Q115" i="16"/>
  <c r="Q114" i="16"/>
  <c r="P115" i="20"/>
  <c r="P114" i="20"/>
  <c r="Q115" i="21"/>
  <c r="Q114" i="21"/>
  <c r="U32" i="21"/>
  <c r="T32" i="21"/>
  <c r="Q115" i="7"/>
  <c r="Q114" i="7"/>
  <c r="P115" i="4"/>
  <c r="P114" i="4"/>
  <c r="P115" i="13"/>
  <c r="P114" i="13"/>
  <c r="T97" i="13"/>
  <c r="T114" i="27"/>
  <c r="T115" i="20"/>
  <c r="P115" i="27"/>
  <c r="P114" i="27"/>
  <c r="Q115" i="23"/>
  <c r="Q114" i="23"/>
  <c r="U26" i="22"/>
  <c r="T26" i="22"/>
  <c r="P115" i="12"/>
  <c r="P114" i="12"/>
  <c r="U115" i="12"/>
  <c r="T115" i="12"/>
  <c r="P115" i="6"/>
  <c r="P114" i="6"/>
  <c r="Q115" i="4"/>
  <c r="Q114" i="4"/>
  <c r="U32" i="24"/>
  <c r="T32" i="24"/>
  <c r="Q115" i="10"/>
  <c r="Q114" i="10"/>
  <c r="T97" i="6"/>
  <c r="U97" i="27"/>
  <c r="U97" i="13"/>
  <c r="Q115" i="30"/>
  <c r="Q114" i="30"/>
  <c r="Q115" i="29"/>
  <c r="Q114" i="29"/>
  <c r="U35" i="27"/>
  <c r="T35" i="27"/>
  <c r="P114" i="25"/>
  <c r="P115" i="25"/>
  <c r="U32" i="26"/>
  <c r="T32" i="26"/>
  <c r="Q115" i="24"/>
  <c r="Q114" i="24"/>
  <c r="P115" i="23"/>
  <c r="P114" i="23"/>
  <c r="Q115" i="18"/>
  <c r="Q114" i="18"/>
  <c r="P115" i="16"/>
  <c r="P114" i="16"/>
  <c r="P115" i="15"/>
  <c r="P114" i="15"/>
  <c r="P115" i="10"/>
  <c r="P114" i="10"/>
  <c r="U35" i="9"/>
  <c r="T35" i="9"/>
  <c r="Q115" i="8"/>
  <c r="Q114" i="8"/>
  <c r="U35" i="26"/>
  <c r="T35" i="26"/>
  <c r="U115" i="18"/>
  <c r="T115" i="18"/>
  <c r="U115" i="11"/>
  <c r="T115" i="29"/>
  <c r="U97" i="31"/>
  <c r="P115" i="18"/>
  <c r="P114" i="18"/>
  <c r="P115" i="21"/>
  <c r="P114" i="21"/>
  <c r="Q115" i="17"/>
  <c r="Q114" i="17"/>
  <c r="P115" i="14"/>
  <c r="P114" i="14"/>
  <c r="P115" i="1"/>
  <c r="P114" i="1"/>
  <c r="P115" i="8"/>
  <c r="P114" i="8"/>
  <c r="Q115" i="28"/>
  <c r="Q114" i="28"/>
  <c r="Q115" i="26"/>
  <c r="Q114" i="26"/>
  <c r="P115" i="26"/>
  <c r="P114" i="26"/>
  <c r="Q115" i="27"/>
  <c r="Q114" i="27"/>
  <c r="Q115" i="19"/>
  <c r="Q114" i="19"/>
  <c r="Q115" i="15"/>
  <c r="Q114" i="15"/>
  <c r="P115" i="19"/>
  <c r="P114" i="19"/>
  <c r="Q115" i="14"/>
  <c r="Q114" i="14"/>
  <c r="P115" i="9"/>
  <c r="P114" i="9"/>
  <c r="Q115" i="3"/>
  <c r="Q114" i="3"/>
  <c r="P114" i="5"/>
  <c r="P115" i="5"/>
  <c r="T114" i="20"/>
  <c r="U114" i="20"/>
  <c r="E114" i="26"/>
  <c r="U97" i="26"/>
  <c r="T97" i="26"/>
  <c r="U114" i="19"/>
  <c r="T114" i="19"/>
  <c r="U97" i="30"/>
  <c r="T97" i="30"/>
  <c r="E114" i="30"/>
  <c r="E114" i="24"/>
  <c r="U97" i="24"/>
  <c r="T97" i="24"/>
  <c r="T97" i="10"/>
  <c r="E114" i="10"/>
  <c r="U97" i="10"/>
  <c r="U97" i="29"/>
  <c r="T97" i="29"/>
  <c r="E114" i="29"/>
  <c r="U97" i="28"/>
  <c r="T97" i="28"/>
  <c r="E114" i="28"/>
  <c r="E114" i="4"/>
  <c r="U97" i="4"/>
  <c r="T97" i="4"/>
  <c r="E114" i="12"/>
  <c r="U97" i="12"/>
  <c r="T97" i="12"/>
  <c r="T97" i="15"/>
  <c r="E114" i="15"/>
  <c r="U97" i="15"/>
  <c r="U97" i="9"/>
  <c r="T97" i="9"/>
  <c r="E114" i="9"/>
  <c r="E114" i="11"/>
  <c r="U97" i="11"/>
  <c r="T97" i="11"/>
  <c r="U97" i="21"/>
  <c r="T97" i="21"/>
  <c r="E114" i="21"/>
  <c r="E114" i="23"/>
  <c r="U97" i="23"/>
  <c r="T97" i="23"/>
  <c r="E114" i="1"/>
  <c r="U97" i="1"/>
  <c r="T97" i="1"/>
  <c r="E114" i="5"/>
  <c r="U97" i="5"/>
  <c r="T97" i="5"/>
  <c r="E114" i="18"/>
  <c r="U97" i="18"/>
  <c r="T97" i="18"/>
  <c r="U97" i="14"/>
  <c r="E114" i="14"/>
  <c r="T97" i="14"/>
  <c r="U114" i="13"/>
  <c r="T114" i="13"/>
  <c r="U97" i="22"/>
  <c r="T97" i="22"/>
  <c r="E114" i="22"/>
  <c r="E114" i="17"/>
  <c r="U97" i="17"/>
  <c r="T97" i="17"/>
  <c r="E114" i="3"/>
  <c r="U97" i="3"/>
  <c r="T97" i="3"/>
  <c r="U114" i="31"/>
  <c r="T114" i="31"/>
  <c r="T97" i="2"/>
  <c r="E114" i="2"/>
  <c r="U97" i="2"/>
  <c r="U114" i="6"/>
  <c r="T114" i="6"/>
  <c r="U97" i="8"/>
  <c r="T97" i="8"/>
  <c r="E114" i="8"/>
  <c r="E114" i="16"/>
  <c r="U97" i="16"/>
  <c r="T97" i="16"/>
  <c r="U97" i="7"/>
  <c r="T97" i="7"/>
  <c r="E114" i="7"/>
  <c r="E114" i="25"/>
  <c r="U97" i="25"/>
  <c r="T97" i="25"/>
  <c r="U114" i="4" l="1"/>
  <c r="T114" i="4"/>
  <c r="U114" i="10"/>
  <c r="T114" i="10"/>
  <c r="U114" i="3"/>
  <c r="T114" i="3"/>
  <c r="U114" i="21"/>
  <c r="T114" i="21"/>
  <c r="U114" i="15"/>
  <c r="T114" i="15"/>
  <c r="T114" i="28"/>
  <c r="U114" i="28"/>
  <c r="U114" i="16"/>
  <c r="T114" i="16"/>
  <c r="U114" i="11"/>
  <c r="T114" i="11"/>
  <c r="U114" i="29"/>
  <c r="T114" i="29"/>
  <c r="U114" i="24"/>
  <c r="T114" i="24"/>
  <c r="U114" i="26"/>
  <c r="T114" i="26"/>
  <c r="U114" i="5"/>
  <c r="T114" i="5"/>
  <c r="U114" i="2"/>
  <c r="T114" i="2"/>
  <c r="T114" i="14"/>
  <c r="U114" i="14"/>
  <c r="U114" i="22"/>
  <c r="T114" i="22"/>
  <c r="U114" i="9"/>
  <c r="T114" i="9"/>
  <c r="U114" i="12"/>
  <c r="T114" i="12"/>
  <c r="U114" i="30"/>
  <c r="T114" i="30"/>
  <c r="U114" i="17"/>
  <c r="T114" i="17"/>
  <c r="U114" i="8"/>
  <c r="T114" i="8"/>
  <c r="U114" i="1"/>
  <c r="T114" i="1"/>
  <c r="U114" i="25"/>
  <c r="T114" i="25"/>
  <c r="T114" i="7"/>
  <c r="U114" i="7"/>
  <c r="U114" i="18"/>
  <c r="T114" i="18"/>
  <c r="U114" i="23"/>
  <c r="T114" i="23"/>
</calcChain>
</file>

<file path=xl/sharedStrings.xml><?xml version="1.0" encoding="utf-8"?>
<sst xmlns="http://schemas.openxmlformats.org/spreadsheetml/2006/main" count="11316" uniqueCount="158">
  <si>
    <t/>
  </si>
  <si>
    <t/>
  </si>
  <si>
    <t>4th Quarter Ended 30 June 2026</t>
  </si>
  <si>
    <t>CONDITIONAL GRANTS TRANSFERRED FROM NATIONAL DEPARTMENTS AND ACTUAL PAYMENTS MADE BY MUNICIPALITIES: PRELIMINARY RESULTS</t>
  </si>
  <si>
    <t>AGGREGRATED INFORMATION FOR WESTERN CAPE</t>
  </si>
  <si>
    <t>Year to date</t>
  </si>
  <si>
    <t>First Quarter</t>
  </si>
  <si>
    <t>Second Quarter</t>
  </si>
  <si>
    <t>Third Quarter</t>
  </si>
  <si>
    <t>Fourth Quarter</t>
  </si>
  <si>
    <t>YTD Expenditure</t>
  </si>
  <si>
    <t>% Changes from 3rd to 4th Q</t>
  </si>
  <si>
    <t>% Changes for the 4th Q</t>
  </si>
  <si>
    <t>Approved Roll Over</t>
  </si>
  <si>
    <t>R thousands</t>
  </si>
  <si>
    <t>Division of revenue Act No. 24 of 2024</t>
  </si>
  <si>
    <t>Adjustment (Mid year)</t>
  </si>
  <si>
    <t>Other Adjustments</t>
  </si>
  <si>
    <t>Total Available 2025/26</t>
  </si>
  <si>
    <t>Approved payment schedule</t>
  </si>
  <si>
    <t>Transferred to municipalities for direct grants</t>
  </si>
  <si>
    <t>Actual expenditure National Department by 30 September 2025</t>
  </si>
  <si>
    <t>Actual expenditure by municipalities by 30 September 2025</t>
  </si>
  <si>
    <t>Actual expenditure National Department by 31 December 2025</t>
  </si>
  <si>
    <t>Actual expenditure by municipalities by 31 December 2025</t>
  </si>
  <si>
    <t>Actual expenditure National Department by 31 March 2026</t>
  </si>
  <si>
    <t>Actual expenditure by municipalities by 31 March 2026</t>
  </si>
  <si>
    <t>Actual expenditure National Department by 30 June 2026</t>
  </si>
  <si>
    <t>Actual expenditure by municipalities by 30 June 2026</t>
  </si>
  <si>
    <t>Actual expenditure National Department</t>
  </si>
  <si>
    <t>Actual expenditure by municipalities</t>
  </si>
  <si>
    <t>Exp as % of Allocation National Department</t>
  </si>
  <si>
    <t>Exp as % of Allocation by municipalities</t>
  </si>
  <si>
    <t>YTD expenditure by municipalities</t>
  </si>
  <si>
    <t>National Treasury (Vote 8)</t>
  </si>
  <si>
    <t>Programme and Project Preperation Support Grant</t>
  </si>
  <si>
    <t/>
  </si>
  <si>
    <t>Local Government Financial Management Grant</t>
  </si>
  <si>
    <t>Infrastructure Skills Development Grant</t>
  </si>
  <si>
    <t>Integrated City Development Grant</t>
  </si>
  <si>
    <t>Urban Development Financing Grant (Schedule 4B)</t>
  </si>
  <si>
    <t>Neighbourhood Development Partnership (Schedule 5B)</t>
  </si>
  <si>
    <t>Neighbourhood Development Partnership (Schedule 6B)</t>
  </si>
  <si>
    <t>Smart Meter Grant (Schedule 6B)</t>
  </si>
  <si>
    <t>Sub-Total Vote</t>
  </si>
  <si>
    <t>Cooperative Governance (Vote 3)</t>
  </si>
  <si>
    <t>Integrated Urban Development Grant</t>
  </si>
  <si>
    <t>Municipal Systems Improvement Grant (Schedule 5B)</t>
  </si>
  <si>
    <t>Municipal Systems Improvement Grant (Schedule 6B)</t>
  </si>
  <si>
    <t>Municipal Disaster Grant</t>
  </si>
  <si>
    <t>Municipal Disaster Recovery Grant</t>
  </si>
  <si>
    <t>Municipal Demarcation Transition Grant (Schedule 5B)</t>
  </si>
  <si>
    <t>Municipal Demarcation Transition Grant (Schedule 6B)</t>
  </si>
  <si>
    <t>Transport (Vote 40)</t>
  </si>
  <si>
    <t>Public Transport Infrastructure and Systems Grant</t>
  </si>
  <si>
    <t>Public Transport Network Operations Grant</t>
  </si>
  <si>
    <t>Public Transport Network Grant</t>
  </si>
  <si>
    <t>Rural Road Assets Management Systems Grant</t>
  </si>
  <si>
    <t>Public Works and Infrastructure (Vote 13)</t>
  </si>
  <si>
    <t>Expanded Public Works Programme Integrated Grant (Municipality)</t>
  </si>
  <si>
    <t>Mineral Resources and Energy (Vote 34)</t>
  </si>
  <si>
    <t>Integrated National Electrification Programme (Municipal) Grant</t>
  </si>
  <si>
    <t>Integrated National Electrification Programme (Allocation in-kind) Grant</t>
  </si>
  <si>
    <t>Backlogs in the Electrification of Clinics and Schools (Allocation in-kind)</t>
  </si>
  <si>
    <t>Energy Efficiency and Demand Side Management (Municipal) Grant</t>
  </si>
  <si>
    <t>Energy Efficiency and Demand Side Management (Eskom) Grant</t>
  </si>
  <si>
    <t>Water and Sanitation (Vote 41)</t>
  </si>
  <si>
    <t>Backlogs in Water and Sanitation at Clinics and Schools Grant</t>
  </si>
  <si>
    <t>Regional Bulk Infrastructure Grant (Schedule 5B)</t>
  </si>
  <si>
    <t>Regional Bulk Infrastructure Grant (Schedule 6B)</t>
  </si>
  <si>
    <t>Water Services Operating and Transfer Subsidy Grant (Schedule 5B)</t>
  </si>
  <si>
    <t>Water Services Operating and Transfer Subsidy Grant (Schedule 6B)</t>
  </si>
  <si>
    <t>Municipal Drought Relief Grant</t>
  </si>
  <si>
    <t>Municipal Water Infrastructure Grant (Schedule 5B)</t>
  </si>
  <si>
    <t>Municipal Water Infrastructure Grant (Schedule 6B)</t>
  </si>
  <si>
    <t>Bucket Eradication Programme Grant</t>
  </si>
  <si>
    <t>Water Services Infrastructure Grant (Schedule 5B)</t>
  </si>
  <si>
    <t>Water Services Infrastructure Grant (Schedule 6B)</t>
  </si>
  <si>
    <t>Sport and Recreation South Africa (Vote 19)</t>
  </si>
  <si>
    <t>2013 Africa Cup of Nations Host City Operating Grant</t>
  </si>
  <si>
    <t>2014 African Nations Championship Host City Operating Grant</t>
  </si>
  <si>
    <t>2010 World Cup Host City Operating Grant</t>
  </si>
  <si>
    <t>2010 FIFA World Cup Stadiums Development Grant</t>
  </si>
  <si>
    <t>Human Settlements (Vote 33)</t>
  </si>
  <si>
    <t>Rural Households Infrastructure Grant (Schedule 5B)</t>
  </si>
  <si>
    <t>Rural Households Infrastructure Grant (Schedule 6B)</t>
  </si>
  <si>
    <t>Municipal Human Settlements Capacity Grant</t>
  </si>
  <si>
    <t>Municipal Emergency Housing Grant</t>
  </si>
  <si>
    <t>Informal Settlements Upgrading Partnership Grant (Schedule 5B)</t>
  </si>
  <si>
    <t>Sub-Total</t>
  </si>
  <si>
    <t>Municipal Infrastructure Grant</t>
  </si>
  <si>
    <t>Municipal Infrastructure Grant (Schedule 6B)</t>
  </si>
  <si>
    <t>Total</t>
  </si>
  <si>
    <t xml:space="preserve"> </t>
  </si>
  <si>
    <t>Transfers by Provincial Departments to Municipalities( Agency services)</t>
  </si>
  <si>
    <t>Main Budget</t>
  </si>
  <si>
    <t>Adjustment Budget</t>
  </si>
  <si>
    <t>Transferred from Provincial Departments to Municipalities</t>
  </si>
  <si>
    <t>Actual expenditure Provincial Department by 30 September 2025</t>
  </si>
  <si>
    <t>Actual expenditure Provincial Department by 31 December 2025</t>
  </si>
  <si>
    <t>Actual expenditure Provincial Department by 31 March 2026</t>
  </si>
  <si>
    <t>Actual expenditure Provincial Department by 30 June 2026</t>
  </si>
  <si>
    <t>Actual expenditure Provincial Department</t>
  </si>
  <si>
    <t>Exp as % of Allocation Provincial Department</t>
  </si>
  <si>
    <t>Summary by Provincial Departments</t>
  </si>
  <si>
    <t>Education</t>
  </si>
  <si>
    <t>Health</t>
  </si>
  <si>
    <t>Social Development</t>
  </si>
  <si>
    <t>Public Works, Roads and Transport</t>
  </si>
  <si>
    <t>Agriculture</t>
  </si>
  <si>
    <t>Sport, Arts and Culture</t>
  </si>
  <si>
    <t>Housing and Local Government</t>
  </si>
  <si>
    <t>Office of the Premier</t>
  </si>
  <si>
    <t>Other Departments</t>
  </si>
  <si>
    <t>WESTERN CAPE: CAPE TOWN (CPT)</t>
  </si>
  <si>
    <t>WESTERN CAPE: MATZIKAMA (WC011)</t>
  </si>
  <si>
    <t>WESTERN CAPE: CEDERBERG (WC012)</t>
  </si>
  <si>
    <t>WESTERN CAPE: BERGRIVIER (WC013)</t>
  </si>
  <si>
    <t>WESTERN CAPE: SALDANHA BAY (WC014)</t>
  </si>
  <si>
    <t>WESTERN CAPE: SWARTLAND (WC015)</t>
  </si>
  <si>
    <t>WESTERN CAPE: WEST COAST (DC1)</t>
  </si>
  <si>
    <t>WESTERN CAPE: WITZENBERG (WC022)</t>
  </si>
  <si>
    <t>WESTERN CAPE: DRAKENSTEIN (WC023)</t>
  </si>
  <si>
    <t>WESTERN CAPE: STELLENBOSCH (WC024)</t>
  </si>
  <si>
    <t>WESTERN CAPE: BREEDE VALLEY (WC025)</t>
  </si>
  <si>
    <t>WESTERN CAPE: LANGEBERG (WC026)</t>
  </si>
  <si>
    <t>WESTERN CAPE: CAPE WINELANDS DM (DC2)</t>
  </si>
  <si>
    <t>WESTERN CAPE: THEEWATERSKLOOF (WC031)</t>
  </si>
  <si>
    <t>WESTERN CAPE: OVERSTRAND (WC032)</t>
  </si>
  <si>
    <t>WESTERN CAPE: CAPE AGULHAS (WC033)</t>
  </si>
  <si>
    <t>WESTERN CAPE: SWELLENDAM (WC034)</t>
  </si>
  <si>
    <t>WESTERN CAPE: OVERBERG (DC3)</t>
  </si>
  <si>
    <t>WESTERN CAPE: KANNALAND (WC041)</t>
  </si>
  <si>
    <t>WESTERN CAPE: HESSEQUA (WC042)</t>
  </si>
  <si>
    <t>WESTERN CAPE: MOSSEL BAY (WC043)</t>
  </si>
  <si>
    <t>WESTERN CAPE: GEORGE (WC044)</t>
  </si>
  <si>
    <t>WESTERN CAPE: OUDTSHOORN (WC045)</t>
  </si>
  <si>
    <t>WESTERN CAPE: BITOU (WC047)</t>
  </si>
  <si>
    <t>WESTERN CAPE: KNYSNA (WC048)</t>
  </si>
  <si>
    <t>WESTERN CAPE: GARDEN ROUTE (DC4)</t>
  </si>
  <si>
    <t>WESTERN CAPE: LAINGSBURG (WC051)</t>
  </si>
  <si>
    <t>WESTERN CAPE: PRINCE ALBERT (WC052)</t>
  </si>
  <si>
    <t>WESTERN CAPE: BEAUFORT WEST (WC053)</t>
  </si>
  <si>
    <t>WESTERN CAPE: CENTRAL KAROO (DC5)</t>
  </si>
  <si>
    <t>Summary by Category of Municipality</t>
  </si>
  <si>
    <t>Category classification</t>
  </si>
  <si>
    <t>Category A</t>
  </si>
  <si>
    <t>Category B</t>
  </si>
  <si>
    <t>Category C</t>
  </si>
  <si>
    <t>Unallocated</t>
  </si>
  <si>
    <t>District Municipality : Names of Conditional Grants received from the District municipality</t>
  </si>
  <si>
    <r>
      <t>Total of Provincial transfers to Municipalities (Part B)</t>
    </r>
    <r>
      <rPr>
        <b/>
        <vertAlign val="superscript"/>
        <sz val="8"/>
        <rFont val="Arial"/>
        <family val="2"/>
      </rPr>
      <t>5</t>
    </r>
  </si>
  <si>
    <t>Unallocated funds e.g DBSA, ESKOM, and Neighbourhood Development Grant.</t>
  </si>
  <si>
    <t>Spending of these grants is done at National department level and therefore no reporting is required from municipalities.</t>
  </si>
  <si>
    <t>Sources: DoRA Monthly reports by the national transferring officer and Municipal sign-offs and electronic verification.</t>
  </si>
  <si>
    <t>All the figures are unaudited.</t>
  </si>
  <si>
    <t>In future provincial Treasuries will be required to provide the National Treasury with a payment schedule</t>
  </si>
  <si>
    <t xml:space="preserve"> in the same format as the provincial payment schedule that correspond with the amount in Budget Statement 1 and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</si>
</sst>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7" formatCode="_(* #,##0_);_(* \(#,##0\);_(* &quot;- &quot;?_);_(@_)"/>
    <numFmt numFmtId="168" formatCode="#\ ###\ ###,"/>
    <numFmt numFmtId="169" formatCode="_(* #,##0_);_(* \(#,##0\);_(* &quot;-&quot;?_);_(@_)"/>
    <numFmt numFmtId="170" formatCode="_(* #,##0_);_(* \(#,##0\);_(* &quot;&quot;\-\ &quot;&quot;?_);_(@_)"/>
    <numFmt numFmtId="171" formatCode="0.0\%;\(0.0\%\);_(* &quot;-&quot;_)"/>
    <numFmt numFmtId="172" formatCode="_(* #,##0,_);_(* \(#,##0,\);_(* &quot;- &quot;?_);_(@_)"/>
  </numFmts>
  <fonts count="12" x14ac:knownFonts="1">
    <font>
      <sz val="10"/>
      <color rgb="FF000000"/>
      <name val="ARIAL"/>
    </font>
    <font>
      <sz val="10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167" fontId="2" fillId="0" borderId="1" xfId="0" applyNumberFormat="1" applyFont="1" applyBorder="1" applyAlignment="1">
      <alignment horizontal="left" vertical="top" wrapText="1"/>
    </xf>
    <xf numFmtId="168" fontId="2" fillId="0" borderId="1" xfId="0" applyNumberFormat="1" applyFont="1" applyBorder="1" applyAlignment="1">
      <alignment horizontal="center" vertical="top" wrapText="1"/>
    </xf>
    <xf numFmtId="168" fontId="2" fillId="0" borderId="2" xfId="0" applyNumberFormat="1" applyFont="1" applyBorder="1" applyAlignment="1">
      <alignment horizontal="center" vertical="top" wrapText="1"/>
    </xf>
    <xf numFmtId="168" fontId="2" fillId="0" borderId="3" xfId="0" applyNumberFormat="1" applyFont="1" applyBorder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169" fontId="3" fillId="0" borderId="4" xfId="0" applyNumberFormat="1" applyFont="1" applyBorder="1"/>
    <xf numFmtId="168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168" fontId="2" fillId="0" borderId="5" xfId="0" applyNumberFormat="1" applyFont="1" applyBorder="1" applyAlignment="1">
      <alignment horizontal="right"/>
    </xf>
    <xf numFmtId="168" fontId="2" fillId="0" borderId="6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168" fontId="2" fillId="0" borderId="7" xfId="0" applyNumberFormat="1" applyFont="1" applyBorder="1" applyAlignment="1">
      <alignment horizontal="right"/>
    </xf>
    <xf numFmtId="168" fontId="2" fillId="0" borderId="8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indent="1"/>
    </xf>
    <xf numFmtId="168" fontId="2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Continuous" vertical="justify"/>
    </xf>
    <xf numFmtId="10" fontId="2" fillId="0" borderId="2" xfId="1" applyNumberFormat="1" applyFont="1" applyFill="1" applyBorder="1" applyAlignment="1" applyProtection="1">
      <alignment horizontal="right"/>
    </xf>
    <xf numFmtId="10" fontId="2" fillId="0" borderId="1" xfId="1" applyNumberFormat="1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left" indent="1"/>
      <protection locked="0"/>
    </xf>
    <xf numFmtId="10" fontId="2" fillId="0" borderId="3" xfId="1" applyNumberFormat="1" applyFont="1" applyFill="1" applyBorder="1" applyAlignment="1" applyProtection="1">
      <alignment horizontal="right"/>
    </xf>
    <xf numFmtId="10" fontId="2" fillId="0" borderId="4" xfId="1" applyNumberFormat="1" applyFont="1" applyFill="1" applyBorder="1" applyAlignment="1" applyProtection="1">
      <alignment horizontal="right"/>
    </xf>
    <xf numFmtId="168" fontId="3" fillId="0" borderId="3" xfId="0" applyNumberFormat="1" applyFont="1" applyBorder="1" applyAlignment="1" applyProtection="1">
      <alignment horizontal="right"/>
      <protection locked="0"/>
    </xf>
    <xf numFmtId="168" fontId="3" fillId="0" borderId="0" xfId="0" applyNumberFormat="1" applyFont="1" applyAlignment="1" applyProtection="1">
      <alignment horizontal="right"/>
      <protection locked="0"/>
    </xf>
    <xf numFmtId="0" fontId="2" fillId="0" borderId="1" xfId="0" applyFont="1" applyBorder="1"/>
    <xf numFmtId="168" fontId="2" fillId="0" borderId="3" xfId="0" applyNumberFormat="1" applyFont="1" applyBorder="1"/>
    <xf numFmtId="168" fontId="2" fillId="0" borderId="0" xfId="0" applyNumberFormat="1" applyFont="1"/>
    <xf numFmtId="10" fontId="2" fillId="0" borderId="9" xfId="1" applyNumberFormat="1" applyFont="1" applyFill="1" applyBorder="1" applyAlignment="1" applyProtection="1">
      <alignment horizontal="right"/>
    </xf>
    <xf numFmtId="10" fontId="2" fillId="0" borderId="10" xfId="1" applyNumberFormat="1" applyFont="1" applyFill="1" applyBorder="1" applyAlignment="1" applyProtection="1">
      <alignment horizontal="right"/>
    </xf>
    <xf numFmtId="0" fontId="2" fillId="0" borderId="10" xfId="0" applyFont="1" applyBorder="1"/>
    <xf numFmtId="0" fontId="2" fillId="0" borderId="11" xfId="0" applyFont="1" applyBorder="1"/>
    <xf numFmtId="168" fontId="2" fillId="0" borderId="11" xfId="0" applyNumberFormat="1" applyFont="1" applyBorder="1"/>
    <xf numFmtId="10" fontId="2" fillId="0" borderId="11" xfId="1" applyNumberFormat="1" applyFont="1" applyFill="1" applyBorder="1" applyAlignment="1" applyProtection="1">
      <alignment horizontal="right"/>
    </xf>
    <xf numFmtId="0" fontId="3" fillId="0" borderId="0" xfId="0" applyFont="1"/>
    <xf numFmtId="167" fontId="5" fillId="0" borderId="0" xfId="0" applyNumberFormat="1" applyFont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3" xfId="0" applyFont="1" applyBorder="1" applyAlignment="1">
      <alignment wrapText="1"/>
    </xf>
    <xf numFmtId="170" fontId="10" fillId="0" borderId="4" xfId="0" applyNumberFormat="1" applyFont="1" applyBorder="1" applyAlignment="1">
      <alignment wrapText="1"/>
    </xf>
    <xf numFmtId="170" fontId="10" fillId="0" borderId="18" xfId="0" applyNumberFormat="1" applyFont="1" applyBorder="1" applyAlignment="1">
      <alignment wrapText="1"/>
    </xf>
    <xf numFmtId="170" fontId="10" fillId="0" borderId="19" xfId="0" applyNumberFormat="1" applyFont="1" applyBorder="1" applyAlignment="1">
      <alignment wrapText="1"/>
    </xf>
    <xf numFmtId="171" fontId="10" fillId="0" borderId="18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shrinkToFit="1"/>
    </xf>
    <xf numFmtId="0" fontId="11" fillId="0" borderId="3" xfId="0" applyFont="1" applyBorder="1" applyAlignment="1">
      <alignment wrapText="1"/>
    </xf>
    <xf numFmtId="171" fontId="11" fillId="0" borderId="18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shrinkToFit="1"/>
    </xf>
    <xf numFmtId="0" fontId="10" fillId="0" borderId="8" xfId="0" applyFont="1" applyBorder="1"/>
    <xf numFmtId="171" fontId="10" fillId="0" borderId="20" xfId="0" applyNumberFormat="1" applyFont="1" applyBorder="1"/>
    <xf numFmtId="171" fontId="10" fillId="0" borderId="21" xfId="0" applyNumberFormat="1" applyFont="1" applyBorder="1"/>
    <xf numFmtId="171" fontId="10" fillId="0" borderId="21" xfId="0" applyNumberFormat="1" applyFont="1" applyBorder="1" applyAlignment="1">
      <alignment shrinkToFit="1"/>
    </xf>
    <xf numFmtId="0" fontId="0" fillId="0" borderId="3" xfId="0" applyBorder="1"/>
    <xf numFmtId="0" fontId="10" fillId="0" borderId="22" xfId="0" applyFont="1" applyBorder="1"/>
    <xf numFmtId="171" fontId="10" fillId="0" borderId="16" xfId="0" applyNumberFormat="1" applyFont="1" applyBorder="1"/>
    <xf numFmtId="171" fontId="10" fillId="0" borderId="17" xfId="0" applyNumberFormat="1" applyFont="1" applyBorder="1"/>
    <xf numFmtId="171" fontId="10" fillId="0" borderId="17" xfId="0" applyNumberFormat="1" applyFont="1" applyBorder="1" applyAlignment="1">
      <alignment shrinkToFit="1"/>
    </xf>
    <xf numFmtId="0" fontId="10" fillId="0" borderId="9" xfId="0" applyFont="1" applyBorder="1"/>
    <xf numFmtId="171" fontId="10" fillId="0" borderId="24" xfId="0" applyNumberFormat="1" applyFont="1" applyBorder="1"/>
    <xf numFmtId="171" fontId="10" fillId="0" borderId="25" xfId="0" applyNumberFormat="1" applyFont="1" applyBorder="1"/>
    <xf numFmtId="170" fontId="0" fillId="0" borderId="3" xfId="0" applyNumberFormat="1" applyBorder="1"/>
    <xf numFmtId="170" fontId="0" fillId="0" borderId="0" xfId="0" applyNumberFormat="1"/>
    <xf numFmtId="171" fontId="10" fillId="0" borderId="25" xfId="0" applyNumberFormat="1" applyFont="1" applyBorder="1" applyAlignment="1">
      <alignment shrinkToFit="1"/>
    </xf>
    <xf numFmtId="0" fontId="2" fillId="3" borderId="26" xfId="0" applyFont="1" applyFill="1" applyBorder="1" applyAlignment="1">
      <alignment horizontal="left" indent="1"/>
    </xf>
    <xf numFmtId="168" fontId="2" fillId="3" borderId="27" xfId="0" applyNumberFormat="1" applyFont="1" applyFill="1" applyBorder="1" applyAlignment="1">
      <alignment horizontal="right"/>
    </xf>
    <xf numFmtId="168" fontId="2" fillId="3" borderId="28" xfId="0" applyNumberFormat="1" applyFont="1" applyFill="1" applyBorder="1" applyAlignment="1">
      <alignment horizontal="right"/>
    </xf>
    <xf numFmtId="168" fontId="2" fillId="3" borderId="29" xfId="0" applyNumberFormat="1" applyFont="1" applyFill="1" applyBorder="1" applyAlignment="1">
      <alignment horizontal="right"/>
    </xf>
    <xf numFmtId="168" fontId="2" fillId="3" borderId="30" xfId="0" applyNumberFormat="1" applyFont="1" applyFill="1" applyBorder="1" applyAlignment="1">
      <alignment horizontal="right"/>
    </xf>
    <xf numFmtId="168" fontId="2" fillId="3" borderId="31" xfId="0" applyNumberFormat="1" applyFont="1" applyFill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8" fontId="3" fillId="0" borderId="12" xfId="0" applyNumberFormat="1" applyFont="1" applyBorder="1" applyAlignment="1">
      <alignment horizontal="right"/>
    </xf>
    <xf numFmtId="168" fontId="3" fillId="0" borderId="32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168" fontId="2" fillId="0" borderId="33" xfId="0" applyNumberFormat="1" applyFont="1" applyBorder="1" applyAlignment="1">
      <alignment horizontal="center" vertical="center"/>
    </xf>
    <xf numFmtId="168" fontId="2" fillId="0" borderId="34" xfId="0" applyNumberFormat="1" applyFont="1" applyBorder="1" applyAlignment="1">
      <alignment horizontal="center" vertical="center"/>
    </xf>
    <xf numFmtId="168" fontId="2" fillId="0" borderId="10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2" fillId="0" borderId="35" xfId="0" applyNumberFormat="1" applyFont="1" applyBorder="1" applyAlignment="1">
      <alignment horizontal="left" vertical="top" wrapText="1"/>
    </xf>
    <xf numFmtId="168" fontId="2" fillId="0" borderId="35" xfId="0" applyNumberFormat="1" applyFont="1" applyBorder="1" applyAlignment="1">
      <alignment horizontal="center" vertical="top" wrapText="1"/>
    </xf>
    <xf numFmtId="167" fontId="2" fillId="0" borderId="35" xfId="0" applyNumberFormat="1" applyFont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36" xfId="0" applyNumberFormat="1" applyFont="1" applyBorder="1" applyAlignment="1">
      <alignment horizontal="center" vertical="top" wrapText="1"/>
    </xf>
    <xf numFmtId="167" fontId="2" fillId="0" borderId="4" xfId="0" applyNumberFormat="1" applyFont="1" applyBorder="1" applyAlignment="1">
      <alignment horizontal="center" vertical="top" wrapText="1"/>
    </xf>
    <xf numFmtId="167" fontId="2" fillId="0" borderId="3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37" xfId="0" applyFont="1" applyBorder="1" applyAlignment="1">
      <alignment horizontal="left"/>
    </xf>
    <xf numFmtId="168" fontId="2" fillId="0" borderId="23" xfId="0" applyNumberFormat="1" applyFont="1" applyBorder="1" applyAlignment="1">
      <alignment horizontal="right"/>
    </xf>
    <xf numFmtId="171" fontId="2" fillId="0" borderId="22" xfId="1" applyNumberFormat="1" applyFont="1" applyFill="1" applyBorder="1" applyAlignment="1" applyProtection="1">
      <alignment horizontal="right"/>
    </xf>
    <xf numFmtId="171" fontId="2" fillId="0" borderId="23" xfId="1" applyNumberFormat="1" applyFont="1" applyFill="1" applyBorder="1" applyAlignment="1" applyProtection="1">
      <alignment horizontal="right"/>
    </xf>
    <xf numFmtId="0" fontId="2" fillId="0" borderId="35" xfId="0" applyFont="1" applyBorder="1" applyAlignment="1">
      <alignment horizontal="left" indent="1"/>
    </xf>
    <xf numFmtId="171" fontId="11" fillId="0" borderId="4" xfId="0" applyNumberFormat="1" applyFont="1" applyBorder="1" applyAlignment="1">
      <alignment wrapText="1"/>
    </xf>
    <xf numFmtId="171" fontId="11" fillId="0" borderId="4" xfId="0" applyNumberFormat="1" applyFont="1" applyBorder="1" applyAlignment="1">
      <alignment shrinkToFit="1"/>
    </xf>
    <xf numFmtId="170" fontId="11" fillId="0" borderId="3" xfId="0" applyNumberFormat="1" applyFont="1" applyBorder="1" applyAlignment="1">
      <alignment wrapText="1"/>
    </xf>
    <xf numFmtId="170" fontId="11" fillId="0" borderId="0" xfId="0" applyNumberFormat="1" applyFont="1" applyAlignment="1">
      <alignment wrapText="1"/>
    </xf>
    <xf numFmtId="0" fontId="2" fillId="0" borderId="4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171" fontId="11" fillId="0" borderId="1" xfId="0" applyNumberFormat="1" applyFont="1" applyBorder="1" applyAlignment="1">
      <alignment wrapText="1"/>
    </xf>
    <xf numFmtId="171" fontId="11" fillId="0" borderId="1" xfId="0" applyNumberFormat="1" applyFont="1" applyBorder="1" applyAlignment="1">
      <alignment shrinkToFit="1"/>
    </xf>
    <xf numFmtId="170" fontId="10" fillId="0" borderId="3" xfId="0" applyNumberFormat="1" applyFont="1" applyBorder="1" applyAlignment="1">
      <alignment wrapText="1"/>
    </xf>
    <xf numFmtId="170" fontId="10" fillId="0" borderId="0" xfId="0" applyNumberFormat="1" applyFont="1" applyAlignment="1">
      <alignment wrapText="1"/>
    </xf>
    <xf numFmtId="172" fontId="11" fillId="0" borderId="4" xfId="0" applyNumberFormat="1" applyFont="1" applyBorder="1" applyAlignment="1">
      <alignment wrapText="1"/>
    </xf>
    <xf numFmtId="172" fontId="11" fillId="0" borderId="18" xfId="0" applyNumberFormat="1" applyFont="1" applyBorder="1" applyAlignment="1">
      <alignment wrapText="1"/>
    </xf>
    <xf numFmtId="172" fontId="11" fillId="0" borderId="19" xfId="0" applyNumberFormat="1" applyFont="1" applyBorder="1" applyAlignment="1">
      <alignment wrapText="1"/>
    </xf>
    <xf numFmtId="172" fontId="10" fillId="0" borderId="7" xfId="0" applyNumberFormat="1" applyFont="1" applyBorder="1"/>
    <xf numFmtId="172" fontId="10" fillId="0" borderId="20" xfId="0" applyNumberFormat="1" applyFont="1" applyBorder="1"/>
    <xf numFmtId="172" fontId="10" fillId="0" borderId="21" xfId="0" applyNumberFormat="1" applyFont="1" applyBorder="1"/>
    <xf numFmtId="172" fontId="10" fillId="0" borderId="4" xfId="0" applyNumberFormat="1" applyFont="1" applyBorder="1" applyAlignment="1">
      <alignment wrapText="1"/>
    </xf>
    <xf numFmtId="172" fontId="10" fillId="0" borderId="18" xfId="0" applyNumberFormat="1" applyFont="1" applyBorder="1" applyAlignment="1">
      <alignment wrapText="1"/>
    </xf>
    <xf numFmtId="172" fontId="10" fillId="0" borderId="19" xfId="0" applyNumberFormat="1" applyFont="1" applyBorder="1" applyAlignment="1">
      <alignment wrapText="1"/>
    </xf>
    <xf numFmtId="172" fontId="10" fillId="0" borderId="23" xfId="0" applyNumberFormat="1" applyFont="1" applyBorder="1"/>
    <xf numFmtId="172" fontId="10" fillId="0" borderId="16" xfId="0" applyNumberFormat="1" applyFont="1" applyBorder="1"/>
    <xf numFmtId="172" fontId="10" fillId="0" borderId="17" xfId="0" applyNumberFormat="1" applyFont="1" applyBorder="1"/>
    <xf numFmtId="172" fontId="10" fillId="0" borderId="10" xfId="0" applyNumberFormat="1" applyFont="1" applyBorder="1"/>
    <xf numFmtId="172" fontId="10" fillId="0" borderId="24" xfId="0" applyNumberFormat="1" applyFont="1" applyBorder="1"/>
    <xf numFmtId="172" fontId="10" fillId="0" borderId="25" xfId="0" applyNumberFormat="1" applyFont="1" applyBorder="1"/>
    <xf numFmtId="172" fontId="2" fillId="0" borderId="7" xfId="0" applyNumberFormat="1" applyFont="1" applyBorder="1" applyAlignment="1">
      <alignment horizontal="right"/>
    </xf>
    <xf numFmtId="172" fontId="2" fillId="0" borderId="8" xfId="0" applyNumberFormat="1" applyFont="1" applyBorder="1" applyAlignment="1">
      <alignment horizontal="right"/>
    </xf>
    <xf numFmtId="172" fontId="2" fillId="0" borderId="4" xfId="0" applyNumberFormat="1" applyFont="1" applyBorder="1" applyAlignment="1">
      <alignment horizontal="right"/>
    </xf>
    <xf numFmtId="172" fontId="3" fillId="0" borderId="4" xfId="0" applyNumberFormat="1" applyFont="1" applyBorder="1" applyAlignment="1" applyProtection="1">
      <alignment horizontal="right"/>
      <protection locked="0"/>
    </xf>
    <xf numFmtId="172" fontId="2" fillId="0" borderId="3" xfId="0" applyNumberFormat="1" applyFont="1" applyBorder="1" applyAlignment="1">
      <alignment horizontal="right"/>
    </xf>
    <xf numFmtId="172" fontId="2" fillId="0" borderId="37" xfId="0" applyNumberFormat="1" applyFont="1" applyBorder="1" applyAlignment="1">
      <alignment horizontal="right"/>
    </xf>
    <xf numFmtId="172" fontId="2" fillId="0" borderId="23" xfId="0" applyNumberFormat="1" applyFont="1" applyBorder="1" applyAlignment="1">
      <alignment horizontal="right"/>
    </xf>
    <xf numFmtId="172" fontId="11" fillId="0" borderId="35" xfId="0" applyNumberFormat="1" applyFont="1" applyBorder="1" applyAlignment="1">
      <alignment wrapText="1"/>
    </xf>
    <xf numFmtId="172" fontId="10" fillId="0" borderId="1" xfId="0" applyNumberFormat="1" applyFont="1" applyBorder="1" applyAlignment="1">
      <alignment wrapText="1"/>
    </xf>
    <xf numFmtId="172" fontId="2" fillId="0" borderId="1" xfId="0" applyNumberFormat="1" applyFont="1" applyBorder="1" applyAlignment="1">
      <alignment horizontal="right"/>
    </xf>
    <xf numFmtId="172" fontId="2" fillId="0" borderId="2" xfId="0" applyNumberFormat="1" applyFont="1" applyBorder="1" applyAlignment="1">
      <alignment horizontal="right"/>
    </xf>
    <xf numFmtId="172" fontId="3" fillId="2" borderId="4" xfId="0" applyNumberFormat="1" applyFont="1" applyFill="1" applyBorder="1" applyAlignment="1" applyProtection="1">
      <alignment horizontal="right"/>
      <protection locked="0"/>
    </xf>
    <xf numFmtId="172" fontId="3" fillId="0" borderId="4" xfId="0" applyNumberFormat="1" applyFont="1" applyBorder="1" applyAlignment="1">
      <alignment horizontal="right"/>
    </xf>
    <xf numFmtId="172" fontId="3" fillId="2" borderId="3" xfId="0" applyNumberFormat="1" applyFont="1" applyFill="1" applyBorder="1" applyAlignment="1" applyProtection="1">
      <alignment horizontal="right"/>
      <protection locked="0"/>
    </xf>
    <xf numFmtId="172" fontId="2" fillId="0" borderId="2" xfId="0" applyNumberFormat="1" applyFont="1" applyBorder="1"/>
    <xf numFmtId="172" fontId="2" fillId="0" borderId="1" xfId="0" applyNumberFormat="1" applyFont="1" applyBorder="1"/>
    <xf numFmtId="172" fontId="2" fillId="0" borderId="9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tabSelected="1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50800000</v>
      </c>
      <c r="C10" s="118"/>
      <c r="D10" s="118"/>
      <c r="E10" s="118">
        <f t="shared" ref="E10:E17" si="0">$B10      +$C10      +$D10</f>
        <v>50800000</v>
      </c>
      <c r="F10" s="119">
        <v>50800000</v>
      </c>
      <c r="G10" s="120">
        <v>50800000</v>
      </c>
      <c r="H10" s="119">
        <v>10752000</v>
      </c>
      <c r="I10" s="120">
        <v>8945582</v>
      </c>
      <c r="J10" s="119">
        <v>6984000</v>
      </c>
      <c r="K10" s="120">
        <v>7085763</v>
      </c>
      <c r="L10" s="119">
        <v>7737000</v>
      </c>
      <c r="M10" s="120">
        <v>6967214</v>
      </c>
      <c r="N10" s="119">
        <v>13280000</v>
      </c>
      <c r="O10" s="120">
        <v>17256724</v>
      </c>
      <c r="P10" s="119">
        <f t="shared" ref="P10:P17" si="1">$H10      +$J10      +$L10      +$N10</f>
        <v>38753000</v>
      </c>
      <c r="Q10" s="120">
        <f t="shared" ref="Q10:Q17" si="2">$I10      +$K10      +$M10      +$O10</f>
        <v>40255283</v>
      </c>
      <c r="R10" s="59">
        <f t="shared" ref="R10:R17" si="3">IF(($L10      =0),0,((($N10      -$L10      )/$L10      )*100))</f>
        <v>71.642755590021963</v>
      </c>
      <c r="S10" s="60">
        <f t="shared" ref="S10:S17" si="4">IF(($M10      =0),0,((($O10      -$M10      )/$M10      )*100))</f>
        <v>147.68471300005999</v>
      </c>
      <c r="T10" s="59">
        <f t="shared" ref="T10:T17" si="5">IF(($E10      =0),0,(($P10      /$E10      )*100))</f>
        <v>76.285433070866134</v>
      </c>
      <c r="U10" s="61">
        <f t="shared" ref="U10:U17" si="6">IF(($E10      =0),0,(($Q10      /$E10      )*100))</f>
        <v>79.242683070866136</v>
      </c>
      <c r="V10" s="119">
        <v>200000</v>
      </c>
      <c r="W10" s="120" t="s">
        <v>36</v>
      </c>
    </row>
    <row r="11" spans="1:23" ht="12.95" customHeight="1" x14ac:dyDescent="0.2">
      <c r="A11" s="58" t="s">
        <v>38</v>
      </c>
      <c r="B11" s="118">
        <v>32200000</v>
      </c>
      <c r="C11" s="118"/>
      <c r="D11" s="118"/>
      <c r="E11" s="118">
        <f t="shared" si="0"/>
        <v>32200000</v>
      </c>
      <c r="F11" s="119">
        <v>32200000</v>
      </c>
      <c r="G11" s="120">
        <v>32200000</v>
      </c>
      <c r="H11" s="119">
        <v>5711000</v>
      </c>
      <c r="I11" s="120">
        <v>5306048</v>
      </c>
      <c r="J11" s="119">
        <v>8040000</v>
      </c>
      <c r="K11" s="120">
        <v>6937339</v>
      </c>
      <c r="L11" s="119">
        <v>9266000</v>
      </c>
      <c r="M11" s="120">
        <v>4538317</v>
      </c>
      <c r="N11" s="119">
        <v>9183000</v>
      </c>
      <c r="O11" s="120">
        <v>9124804</v>
      </c>
      <c r="P11" s="119">
        <f t="shared" si="1"/>
        <v>32200000</v>
      </c>
      <c r="Q11" s="120">
        <f t="shared" si="2"/>
        <v>25906508</v>
      </c>
      <c r="R11" s="59">
        <f t="shared" si="3"/>
        <v>-0.8957478955320527</v>
      </c>
      <c r="S11" s="60">
        <f t="shared" si="4"/>
        <v>101.06140668446034</v>
      </c>
      <c r="T11" s="59">
        <f t="shared" si="5"/>
        <v>100</v>
      </c>
      <c r="U11" s="61">
        <f t="shared" si="6"/>
        <v>80.454993788819877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>
        <v>182100000</v>
      </c>
      <c r="C13" s="118"/>
      <c r="D13" s="118"/>
      <c r="E13" s="118">
        <f t="shared" si="0"/>
        <v>182100000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>
        <v>86867855</v>
      </c>
      <c r="P13" s="119">
        <f t="shared" si="1"/>
        <v>0</v>
      </c>
      <c r="Q13" s="120">
        <f t="shared" si="2"/>
        <v>86867855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47.703380010982976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66000000</v>
      </c>
      <c r="C14" s="118"/>
      <c r="D14" s="118"/>
      <c r="E14" s="118">
        <f t="shared" si="0"/>
        <v>66000000</v>
      </c>
      <c r="F14" s="119">
        <v>66000000</v>
      </c>
      <c r="G14" s="120">
        <v>65900000</v>
      </c>
      <c r="H14" s="119">
        <v>13779000</v>
      </c>
      <c r="I14" s="120">
        <v>715417</v>
      </c>
      <c r="J14" s="119">
        <v>6647000</v>
      </c>
      <c r="K14" s="120">
        <v>26187591</v>
      </c>
      <c r="L14" s="119">
        <v>14194000</v>
      </c>
      <c r="M14" s="120">
        <v>19205827</v>
      </c>
      <c r="N14" s="119">
        <v>11412000</v>
      </c>
      <c r="O14" s="120">
        <v>7811552</v>
      </c>
      <c r="P14" s="119">
        <f t="shared" si="1"/>
        <v>46032000</v>
      </c>
      <c r="Q14" s="120">
        <f t="shared" si="2"/>
        <v>53920387</v>
      </c>
      <c r="R14" s="59">
        <f t="shared" si="3"/>
        <v>-19.599830914470903</v>
      </c>
      <c r="S14" s="60">
        <f t="shared" si="4"/>
        <v>-59.327177111404779</v>
      </c>
      <c r="T14" s="59">
        <f t="shared" si="5"/>
        <v>69.74545454545455</v>
      </c>
      <c r="U14" s="61">
        <f t="shared" si="6"/>
        <v>81.697556060606061</v>
      </c>
      <c r="V14" s="119">
        <v>3218000</v>
      </c>
      <c r="W14" s="120">
        <v>3218000</v>
      </c>
    </row>
    <row r="15" spans="1:23" ht="12.95" customHeight="1" x14ac:dyDescent="0.2">
      <c r="A15" s="58" t="s">
        <v>42</v>
      </c>
      <c r="B15" s="118">
        <v>13000000</v>
      </c>
      <c r="C15" s="118"/>
      <c r="D15" s="118"/>
      <c r="E15" s="118">
        <f t="shared" si="0"/>
        <v>13000000</v>
      </c>
      <c r="F15" s="119">
        <v>13000000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184000000</v>
      </c>
      <c r="C16" s="118">
        <v>-19000000</v>
      </c>
      <c r="D16" s="118"/>
      <c r="E16" s="118">
        <f t="shared" si="0"/>
        <v>165000000</v>
      </c>
      <c r="F16" s="119">
        <v>165000000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528100000</v>
      </c>
      <c r="C17" s="121">
        <f>SUM(C9:C16)</f>
        <v>-19000000</v>
      </c>
      <c r="D17" s="121"/>
      <c r="E17" s="121">
        <f t="shared" si="0"/>
        <v>509100000</v>
      </c>
      <c r="F17" s="122">
        <f t="shared" ref="F17:O17" si="7">SUM(F9:F16)</f>
        <v>327000000</v>
      </c>
      <c r="G17" s="123">
        <f t="shared" si="7"/>
        <v>148900000</v>
      </c>
      <c r="H17" s="122">
        <f t="shared" si="7"/>
        <v>30242000</v>
      </c>
      <c r="I17" s="123">
        <f t="shared" si="7"/>
        <v>14967047</v>
      </c>
      <c r="J17" s="122">
        <f t="shared" si="7"/>
        <v>21671000</v>
      </c>
      <c r="K17" s="123">
        <f t="shared" si="7"/>
        <v>40210693</v>
      </c>
      <c r="L17" s="122">
        <f t="shared" si="7"/>
        <v>31197000</v>
      </c>
      <c r="M17" s="123">
        <f t="shared" si="7"/>
        <v>30711358</v>
      </c>
      <c r="N17" s="122">
        <f t="shared" si="7"/>
        <v>33875000</v>
      </c>
      <c r="O17" s="123">
        <f t="shared" si="7"/>
        <v>121060935</v>
      </c>
      <c r="P17" s="122">
        <f t="shared" si="1"/>
        <v>116985000</v>
      </c>
      <c r="Q17" s="123">
        <f t="shared" si="2"/>
        <v>206950033</v>
      </c>
      <c r="R17" s="63">
        <f t="shared" si="3"/>
        <v>8.5841587332115257</v>
      </c>
      <c r="S17" s="64">
        <f t="shared" si="4"/>
        <v>294.1894559009732</v>
      </c>
      <c r="T17" s="63">
        <f>IF((SUM($E9:$E14))=0,0,(P17/(SUM($E9:$E14))*100))</f>
        <v>35.332225913621265</v>
      </c>
      <c r="U17" s="65">
        <f>IF((SUM($E9:$E14))=0,0,(Q17/(SUM($E9:$E14))*100))</f>
        <v>62.503785261250378</v>
      </c>
      <c r="V17" s="122">
        <f>SUM(V9:V16)</f>
        <v>3418000</v>
      </c>
      <c r="W17" s="123">
        <f>SUM(W9:W16)</f>
        <v>3218000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201771000</v>
      </c>
      <c r="C19" s="118"/>
      <c r="D19" s="118"/>
      <c r="E19" s="118">
        <f t="shared" ref="E19:E26" si="8">$B19      +$C19      +$D19</f>
        <v>201771000</v>
      </c>
      <c r="F19" s="119">
        <v>201771000</v>
      </c>
      <c r="G19" s="120">
        <v>194421000</v>
      </c>
      <c r="H19" s="119">
        <v>28482000</v>
      </c>
      <c r="I19" s="120">
        <v>26162400</v>
      </c>
      <c r="J19" s="119">
        <v>84247000</v>
      </c>
      <c r="K19" s="120">
        <v>63479402</v>
      </c>
      <c r="L19" s="119">
        <v>31548000</v>
      </c>
      <c r="M19" s="120">
        <v>24094769</v>
      </c>
      <c r="N19" s="119">
        <v>47518000</v>
      </c>
      <c r="O19" s="120">
        <v>67774080</v>
      </c>
      <c r="P19" s="119">
        <f t="shared" ref="P19:P26" si="9">$H19      +$J19      +$L19      +$N19</f>
        <v>191795000</v>
      </c>
      <c r="Q19" s="120">
        <f t="shared" ref="Q19:Q26" si="10">$I19      +$K19      +$M19      +$O19</f>
        <v>181510651</v>
      </c>
      <c r="R19" s="59">
        <f t="shared" ref="R19:R26" si="11">IF(($L19      =0),0,((($N19      -$L19      )/$L19      )*100))</f>
        <v>50.621275516673002</v>
      </c>
      <c r="S19" s="60">
        <f t="shared" ref="S19:S26" si="12">IF(($M19      =0),0,((($O19      -$M19      )/$M19      )*100))</f>
        <v>181.28130217807856</v>
      </c>
      <c r="T19" s="59">
        <f t="shared" ref="T19:T26" si="13">IF(($E19      =0),0,(($P19      /$E19      )*100))</f>
        <v>95.055781058724989</v>
      </c>
      <c r="U19" s="61">
        <f t="shared" ref="U19:U26" si="14">IF(($E19      =0),0,(($Q19      /$E19      )*100))</f>
        <v>89.958740849775239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38069000</v>
      </c>
      <c r="W22" s="120">
        <v>21201000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18254000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201771000</v>
      </c>
      <c r="C26" s="121">
        <f>SUM(C19:C25)</f>
        <v>0</v>
      </c>
      <c r="D26" s="121"/>
      <c r="E26" s="121">
        <f t="shared" si="8"/>
        <v>201771000</v>
      </c>
      <c r="F26" s="122">
        <f t="shared" ref="F26:O26" si="15">SUM(F19:F25)</f>
        <v>201771000</v>
      </c>
      <c r="G26" s="123">
        <f t="shared" si="15"/>
        <v>194421000</v>
      </c>
      <c r="H26" s="122">
        <f t="shared" si="15"/>
        <v>28482000</v>
      </c>
      <c r="I26" s="123">
        <f t="shared" si="15"/>
        <v>26162400</v>
      </c>
      <c r="J26" s="122">
        <f t="shared" si="15"/>
        <v>84247000</v>
      </c>
      <c r="K26" s="123">
        <f t="shared" si="15"/>
        <v>63479402</v>
      </c>
      <c r="L26" s="122">
        <f t="shared" si="15"/>
        <v>31548000</v>
      </c>
      <c r="M26" s="123">
        <f t="shared" si="15"/>
        <v>24094769</v>
      </c>
      <c r="N26" s="122">
        <f t="shared" si="15"/>
        <v>47518000</v>
      </c>
      <c r="O26" s="123">
        <f t="shared" si="15"/>
        <v>67774080</v>
      </c>
      <c r="P26" s="122">
        <f t="shared" si="9"/>
        <v>191795000</v>
      </c>
      <c r="Q26" s="123">
        <f t="shared" si="10"/>
        <v>181510651</v>
      </c>
      <c r="R26" s="63">
        <f t="shared" si="11"/>
        <v>50.621275516673002</v>
      </c>
      <c r="S26" s="64">
        <f t="shared" si="12"/>
        <v>181.28130217807856</v>
      </c>
      <c r="T26" s="63">
        <f>IF(($E26-$E21-$E25)   =0,0,($P26   /($E26-$E21-$E25)   )*100)</f>
        <v>95.055781058724989</v>
      </c>
      <c r="U26" s="65">
        <f>IF(($E26-$E21-$E25)   =0,0,($Q26   /($E26-$E21-$E25)   )*100)</f>
        <v>89.958740849775239</v>
      </c>
      <c r="V26" s="122">
        <f>SUM(V19:V25)</f>
        <v>56323000</v>
      </c>
      <c r="W26" s="123">
        <f>SUM(W19:W25)</f>
        <v>21201000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3127787000</v>
      </c>
      <c r="C30" s="118"/>
      <c r="D30" s="118"/>
      <c r="E30" s="118">
        <f>$B30      +$C30      +$D30</f>
        <v>3127787000</v>
      </c>
      <c r="F30" s="119">
        <v>3127787000</v>
      </c>
      <c r="G30" s="120">
        <v>3127787000</v>
      </c>
      <c r="H30" s="119">
        <v>409259000</v>
      </c>
      <c r="I30" s="120">
        <v>413348987</v>
      </c>
      <c r="J30" s="119">
        <v>757679000</v>
      </c>
      <c r="K30" s="120">
        <v>695162358</v>
      </c>
      <c r="L30" s="119">
        <v>571740000</v>
      </c>
      <c r="M30" s="120">
        <v>540760263</v>
      </c>
      <c r="N30" s="119">
        <v>920006000</v>
      </c>
      <c r="O30" s="120">
        <v>786271643</v>
      </c>
      <c r="P30" s="119">
        <f>$H30      +$J30      +$L30      +$N30</f>
        <v>2658684000</v>
      </c>
      <c r="Q30" s="120">
        <f>$I30      +$K30      +$M30      +$O30</f>
        <v>2435543251</v>
      </c>
      <c r="R30" s="59">
        <f>IF(($L30      =0),0,((($N30      -$L30      )/$L30      )*100))</f>
        <v>60.913352223038444</v>
      </c>
      <c r="S30" s="60">
        <f>IF(($M30      =0),0,((($O30      -$M30      )/$M30      )*100))</f>
        <v>45.401150343031034</v>
      </c>
      <c r="T30" s="59">
        <f>IF(($E30      =0),0,(($P30      /$E30      )*100))</f>
        <v>85.002079745200049</v>
      </c>
      <c r="U30" s="61">
        <f>IF(($E30      =0),0,(($Q30      /$E30      )*100))</f>
        <v>77.867938289915514</v>
      </c>
      <c r="V30" s="119">
        <v>221988000</v>
      </c>
      <c r="W30" s="120" t="s">
        <v>36</v>
      </c>
    </row>
    <row r="31" spans="1:23" ht="12.95" customHeight="1" x14ac:dyDescent="0.2">
      <c r="A31" s="58" t="s">
        <v>57</v>
      </c>
      <c r="B31" s="118">
        <v>14322000</v>
      </c>
      <c r="C31" s="118"/>
      <c r="D31" s="118"/>
      <c r="E31" s="118">
        <f>$B31      +$C31      +$D31</f>
        <v>14322000</v>
      </c>
      <c r="F31" s="119">
        <v>14322000</v>
      </c>
      <c r="G31" s="120">
        <v>12444000</v>
      </c>
      <c r="H31" s="119">
        <v>2629000</v>
      </c>
      <c r="I31" s="120">
        <v>2169473</v>
      </c>
      <c r="J31" s="119">
        <v>2656000</v>
      </c>
      <c r="K31" s="120">
        <v>2219863</v>
      </c>
      <c r="L31" s="119">
        <v>3871000</v>
      </c>
      <c r="M31" s="120">
        <v>3293371</v>
      </c>
      <c r="N31" s="119">
        <v>2673000</v>
      </c>
      <c r="O31" s="120">
        <v>4161355</v>
      </c>
      <c r="P31" s="119">
        <f>$H31      +$J31      +$L31      +$N31</f>
        <v>11829000</v>
      </c>
      <c r="Q31" s="120">
        <f>$I31      +$K31      +$M31      +$O31</f>
        <v>11844062</v>
      </c>
      <c r="R31" s="59">
        <f>IF(($L31      =0),0,((($N31      -$L31      )/$L31      )*100))</f>
        <v>-30.948075432704726</v>
      </c>
      <c r="S31" s="60">
        <f>IF(($M31      =0),0,((($O31      -$M31      )/$M31      )*100))</f>
        <v>26.355488039458656</v>
      </c>
      <c r="T31" s="59">
        <f>IF(($E31      =0),0,(($P31      /$E31      )*100))</f>
        <v>82.593213238374531</v>
      </c>
      <c r="U31" s="61">
        <f>IF(($E31      =0),0,(($Q31      /$E31      )*100))</f>
        <v>82.698380114509149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3142109000</v>
      </c>
      <c r="C32" s="121">
        <f>SUM(C28:C31)</f>
        <v>0</v>
      </c>
      <c r="D32" s="121"/>
      <c r="E32" s="121">
        <f>$B32      +$C32      +$D32</f>
        <v>3142109000</v>
      </c>
      <c r="F32" s="122">
        <f t="shared" ref="F32:O32" si="16">SUM(F28:F31)</f>
        <v>3142109000</v>
      </c>
      <c r="G32" s="123">
        <f t="shared" si="16"/>
        <v>3140231000</v>
      </c>
      <c r="H32" s="122">
        <f t="shared" si="16"/>
        <v>411888000</v>
      </c>
      <c r="I32" s="123">
        <f t="shared" si="16"/>
        <v>415518460</v>
      </c>
      <c r="J32" s="122">
        <f t="shared" si="16"/>
        <v>760335000</v>
      </c>
      <c r="K32" s="123">
        <f t="shared" si="16"/>
        <v>697382221</v>
      </c>
      <c r="L32" s="122">
        <f t="shared" si="16"/>
        <v>575611000</v>
      </c>
      <c r="M32" s="123">
        <f t="shared" si="16"/>
        <v>544053634</v>
      </c>
      <c r="N32" s="122">
        <f t="shared" si="16"/>
        <v>922679000</v>
      </c>
      <c r="O32" s="123">
        <f t="shared" si="16"/>
        <v>790432998</v>
      </c>
      <c r="P32" s="122">
        <f>$H32      +$J32      +$L32      +$N32</f>
        <v>2670513000</v>
      </c>
      <c r="Q32" s="123">
        <f>$I32      +$K32      +$M32      +$O32</f>
        <v>2447387313</v>
      </c>
      <c r="R32" s="63">
        <f>IF(($L32      =0),0,((($N32      -$L32      )/$L32      )*100))</f>
        <v>60.295581564633061</v>
      </c>
      <c r="S32" s="64">
        <f>IF(($M32      =0),0,((($O32      -$M32      )/$M32      )*100))</f>
        <v>45.285859445247269</v>
      </c>
      <c r="T32" s="63">
        <f>IF($E32   =0,0,($P32   /$E32   )*100)</f>
        <v>84.991099926832575</v>
      </c>
      <c r="U32" s="65">
        <f>IF($E32   =0,0,($Q32   /$E32   )*100)</f>
        <v>77.889955854491362</v>
      </c>
      <c r="V32" s="122">
        <f>SUM(V28:V31)</f>
        <v>221988000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71023000</v>
      </c>
      <c r="C34" s="118"/>
      <c r="D34" s="118"/>
      <c r="E34" s="118">
        <f>$B34      +$C34      +$D34</f>
        <v>71023000</v>
      </c>
      <c r="F34" s="119">
        <v>71023000</v>
      </c>
      <c r="G34" s="120">
        <v>71023000</v>
      </c>
      <c r="H34" s="119">
        <v>13231000</v>
      </c>
      <c r="I34" s="120">
        <v>24108744</v>
      </c>
      <c r="J34" s="119">
        <v>18240000</v>
      </c>
      <c r="K34" s="120">
        <v>19004056</v>
      </c>
      <c r="L34" s="119">
        <v>13868000</v>
      </c>
      <c r="M34" s="120">
        <v>14643421</v>
      </c>
      <c r="N34" s="119">
        <v>9314000</v>
      </c>
      <c r="O34" s="120">
        <v>10990176</v>
      </c>
      <c r="P34" s="119">
        <f>$H34      +$J34      +$L34      +$N34</f>
        <v>54653000</v>
      </c>
      <c r="Q34" s="120">
        <f>$I34      +$K34      +$M34      +$O34</f>
        <v>68746397</v>
      </c>
      <c r="R34" s="59">
        <f>IF(($L34      =0),0,((($N34      -$L34      )/$L34      )*100))</f>
        <v>-32.838188635708107</v>
      </c>
      <c r="S34" s="60">
        <f>IF(($M34      =0),0,((($O34      -$M34      )/$M34      )*100))</f>
        <v>-24.948029562217737</v>
      </c>
      <c r="T34" s="59">
        <f>IF(($E34      =0),0,(($P34      /$E34      )*100))</f>
        <v>76.951128507666539</v>
      </c>
      <c r="U34" s="61">
        <f>IF(($E34      =0),0,(($Q34      /$E34      )*100))</f>
        <v>96.794555284907702</v>
      </c>
      <c r="V34" s="119">
        <v>384000</v>
      </c>
      <c r="W34" s="120">
        <v>384000</v>
      </c>
    </row>
    <row r="35" spans="1:23" ht="12.95" customHeight="1" x14ac:dyDescent="0.2">
      <c r="A35" s="62" t="s">
        <v>44</v>
      </c>
      <c r="B35" s="121">
        <f>B34</f>
        <v>71023000</v>
      </c>
      <c r="C35" s="121">
        <f>C34</f>
        <v>0</v>
      </c>
      <c r="D35" s="121"/>
      <c r="E35" s="121">
        <f>$B35      +$C35      +$D35</f>
        <v>71023000</v>
      </c>
      <c r="F35" s="122">
        <f t="shared" ref="F35:O35" si="17">F34</f>
        <v>71023000</v>
      </c>
      <c r="G35" s="123">
        <f t="shared" si="17"/>
        <v>71023000</v>
      </c>
      <c r="H35" s="122">
        <f t="shared" si="17"/>
        <v>13231000</v>
      </c>
      <c r="I35" s="123">
        <f t="shared" si="17"/>
        <v>24108744</v>
      </c>
      <c r="J35" s="122">
        <f t="shared" si="17"/>
        <v>18240000</v>
      </c>
      <c r="K35" s="123">
        <f t="shared" si="17"/>
        <v>19004056</v>
      </c>
      <c r="L35" s="122">
        <f t="shared" si="17"/>
        <v>13868000</v>
      </c>
      <c r="M35" s="123">
        <f t="shared" si="17"/>
        <v>14643421</v>
      </c>
      <c r="N35" s="122">
        <f t="shared" si="17"/>
        <v>9314000</v>
      </c>
      <c r="O35" s="123">
        <f t="shared" si="17"/>
        <v>10990176</v>
      </c>
      <c r="P35" s="122">
        <f>$H35      +$J35      +$L35      +$N35</f>
        <v>54653000</v>
      </c>
      <c r="Q35" s="123">
        <f>$I35      +$K35      +$M35      +$O35</f>
        <v>68746397</v>
      </c>
      <c r="R35" s="63">
        <f>IF(($L35      =0),0,((($N35      -$L35      )/$L35      )*100))</f>
        <v>-32.838188635708107</v>
      </c>
      <c r="S35" s="64">
        <f>IF(($M35      =0),0,((($O35      -$M35      )/$M35      )*100))</f>
        <v>-24.948029562217737</v>
      </c>
      <c r="T35" s="63">
        <f>IF($E35   =0,0,($P35   /$E35   )*100)</f>
        <v>76.951128507666539</v>
      </c>
      <c r="U35" s="65">
        <f>IF($E35   =0,0,($Q35   /$E35   )*100)</f>
        <v>96.794555284907702</v>
      </c>
      <c r="V35" s="122">
        <f>V34</f>
        <v>384000</v>
      </c>
      <c r="W35" s="123">
        <f>W34</f>
        <v>384000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159447000</v>
      </c>
      <c r="C37" s="118"/>
      <c r="D37" s="118"/>
      <c r="E37" s="118">
        <f t="shared" ref="E37:E42" si="18">$B37      +$C37      +$D37</f>
        <v>159447000</v>
      </c>
      <c r="F37" s="119">
        <v>159447000</v>
      </c>
      <c r="G37" s="120">
        <v>143068000</v>
      </c>
      <c r="H37" s="119">
        <v>43323000</v>
      </c>
      <c r="I37" s="120">
        <v>16757802</v>
      </c>
      <c r="J37" s="119">
        <v>15029000</v>
      </c>
      <c r="K37" s="120">
        <v>25043082</v>
      </c>
      <c r="L37" s="119">
        <v>24447000</v>
      </c>
      <c r="M37" s="120">
        <v>23991545</v>
      </c>
      <c r="N37" s="119">
        <v>34296000</v>
      </c>
      <c r="O37" s="120">
        <v>45448779</v>
      </c>
      <c r="P37" s="119">
        <f t="shared" ref="P37:P42" si="19">$H37      +$J37      +$L37      +$N37</f>
        <v>117095000</v>
      </c>
      <c r="Q37" s="120">
        <f t="shared" ref="Q37:Q42" si="20">$I37      +$K37      +$M37      +$O37</f>
        <v>111241208</v>
      </c>
      <c r="R37" s="59">
        <f t="shared" ref="R37:R42" si="21">IF(($L37      =0),0,((($N37      -$L37      )/$L37      )*100))</f>
        <v>40.287151797766597</v>
      </c>
      <c r="S37" s="60">
        <f t="shared" ref="S37:S42" si="22">IF(($M37      =0),0,((($O37      -$M37      )/$M37      )*100))</f>
        <v>89.436649452963536</v>
      </c>
      <c r="T37" s="59">
        <f t="shared" ref="T37:T42" si="23">IF(($E37      =0),0,(($P37      /$E37      )*100))</f>
        <v>73.438195764109707</v>
      </c>
      <c r="U37" s="61">
        <f t="shared" ref="U37:U42" si="24">IF(($E37      =0),0,(($Q37      /$E37      )*100))</f>
        <v>69.766886802511181</v>
      </c>
      <c r="V37" s="119">
        <v>6005000</v>
      </c>
      <c r="W37" s="120"/>
    </row>
    <row r="38" spans="1:23" ht="12.95" customHeight="1" x14ac:dyDescent="0.2">
      <c r="A38" s="58" t="s">
        <v>62</v>
      </c>
      <c r="B38" s="118">
        <v>98327000</v>
      </c>
      <c r="C38" s="118"/>
      <c r="D38" s="118"/>
      <c r="E38" s="118">
        <f t="shared" si="18"/>
        <v>98327000</v>
      </c>
      <c r="F38" s="119">
        <v>98327000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20000000</v>
      </c>
      <c r="C40" s="118"/>
      <c r="D40" s="118"/>
      <c r="E40" s="118">
        <f t="shared" si="18"/>
        <v>20000000</v>
      </c>
      <c r="F40" s="119">
        <v>20000000</v>
      </c>
      <c r="G40" s="120">
        <v>18600000</v>
      </c>
      <c r="H40" s="119"/>
      <c r="I40" s="120">
        <v>442989</v>
      </c>
      <c r="J40" s="119">
        <v>6496000</v>
      </c>
      <c r="K40" s="120">
        <v>4082484</v>
      </c>
      <c r="L40" s="119">
        <v>3978000</v>
      </c>
      <c r="M40" s="120">
        <v>2832302</v>
      </c>
      <c r="N40" s="119">
        <v>3937000</v>
      </c>
      <c r="O40" s="120">
        <v>5267332</v>
      </c>
      <c r="P40" s="119">
        <f t="shared" si="19"/>
        <v>14411000</v>
      </c>
      <c r="Q40" s="120">
        <f t="shared" si="20"/>
        <v>12625107</v>
      </c>
      <c r="R40" s="59">
        <f t="shared" si="21"/>
        <v>-1.0306686777275011</v>
      </c>
      <c r="S40" s="60">
        <f t="shared" si="22"/>
        <v>85.973529658913492</v>
      </c>
      <c r="T40" s="59">
        <f t="shared" si="23"/>
        <v>72.055000000000007</v>
      </c>
      <c r="U40" s="61">
        <f t="shared" si="24"/>
        <v>63.125534999999999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277774000</v>
      </c>
      <c r="C42" s="121">
        <f>SUM(C37:C41)</f>
        <v>0</v>
      </c>
      <c r="D42" s="121"/>
      <c r="E42" s="121">
        <f t="shared" si="18"/>
        <v>277774000</v>
      </c>
      <c r="F42" s="122">
        <f t="shared" ref="F42:O42" si="25">SUM(F37:F41)</f>
        <v>277774000</v>
      </c>
      <c r="G42" s="123">
        <f t="shared" si="25"/>
        <v>161668000</v>
      </c>
      <c r="H42" s="122">
        <f t="shared" si="25"/>
        <v>43323000</v>
      </c>
      <c r="I42" s="123">
        <f t="shared" si="25"/>
        <v>17200791</v>
      </c>
      <c r="J42" s="122">
        <f t="shared" si="25"/>
        <v>21525000</v>
      </c>
      <c r="K42" s="123">
        <f t="shared" si="25"/>
        <v>29125566</v>
      </c>
      <c r="L42" s="122">
        <f t="shared" si="25"/>
        <v>28425000</v>
      </c>
      <c r="M42" s="123">
        <f t="shared" si="25"/>
        <v>26823847</v>
      </c>
      <c r="N42" s="122">
        <f t="shared" si="25"/>
        <v>38233000</v>
      </c>
      <c r="O42" s="123">
        <f t="shared" si="25"/>
        <v>50716111</v>
      </c>
      <c r="P42" s="122">
        <f t="shared" si="19"/>
        <v>131506000</v>
      </c>
      <c r="Q42" s="123">
        <f t="shared" si="20"/>
        <v>123866315</v>
      </c>
      <c r="R42" s="63">
        <f t="shared" si="21"/>
        <v>34.504837291116971</v>
      </c>
      <c r="S42" s="64">
        <f t="shared" si="22"/>
        <v>89.070982249488679</v>
      </c>
      <c r="T42" s="63">
        <f>IF((+$E37+$E40) =0,0,(P42   /(+$E37+$E40) )*100)</f>
        <v>73.284033725835485</v>
      </c>
      <c r="U42" s="65">
        <f>IF((+$E37+$E40) =0,0,(Q42   /(+$E37+$E40) )*100)</f>
        <v>69.026684759288258</v>
      </c>
      <c r="V42" s="122">
        <f>SUM(V37:V41)</f>
        <v>6005000</v>
      </c>
      <c r="W42" s="123">
        <f>SUM(W37:W41)</f>
        <v>0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490000000</v>
      </c>
      <c r="C45" s="118"/>
      <c r="D45" s="118"/>
      <c r="E45" s="118">
        <f t="shared" si="26"/>
        <v>490000000</v>
      </c>
      <c r="F45" s="119">
        <v>490000000</v>
      </c>
      <c r="G45" s="120">
        <v>490000000</v>
      </c>
      <c r="H45" s="119">
        <v>17007000</v>
      </c>
      <c r="I45" s="120">
        <v>17007108</v>
      </c>
      <c r="J45" s="119">
        <v>96173000</v>
      </c>
      <c r="K45" s="120">
        <v>96172946</v>
      </c>
      <c r="L45" s="119">
        <v>40498000</v>
      </c>
      <c r="M45" s="120">
        <v>40498250</v>
      </c>
      <c r="N45" s="119">
        <v>336322000</v>
      </c>
      <c r="O45" s="120">
        <v>322014578</v>
      </c>
      <c r="P45" s="119">
        <f t="shared" si="27"/>
        <v>490000000</v>
      </c>
      <c r="Q45" s="120">
        <f t="shared" si="28"/>
        <v>475692882</v>
      </c>
      <c r="R45" s="59">
        <f t="shared" si="29"/>
        <v>730.46570200997576</v>
      </c>
      <c r="S45" s="60">
        <f t="shared" si="30"/>
        <v>695.13208101584632</v>
      </c>
      <c r="T45" s="59">
        <f t="shared" si="31"/>
        <v>100</v>
      </c>
      <c r="U45" s="61">
        <f t="shared" si="32"/>
        <v>97.080179999999999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16016000</v>
      </c>
      <c r="C46" s="118"/>
      <c r="D46" s="118"/>
      <c r="E46" s="118">
        <f t="shared" si="26"/>
        <v>16016000</v>
      </c>
      <c r="F46" s="119">
        <v>16016000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205264000</v>
      </c>
      <c r="C53" s="118"/>
      <c r="D53" s="118"/>
      <c r="E53" s="118">
        <f t="shared" si="26"/>
        <v>205264000</v>
      </c>
      <c r="F53" s="119">
        <v>205264000</v>
      </c>
      <c r="G53" s="120">
        <v>191264000</v>
      </c>
      <c r="H53" s="119">
        <v>11598000</v>
      </c>
      <c r="I53" s="120">
        <v>9909189</v>
      </c>
      <c r="J53" s="119">
        <v>17980000</v>
      </c>
      <c r="K53" s="120">
        <v>18410008</v>
      </c>
      <c r="L53" s="119">
        <v>36868000</v>
      </c>
      <c r="M53" s="120">
        <v>39453026</v>
      </c>
      <c r="N53" s="119">
        <v>107030000</v>
      </c>
      <c r="O53" s="120">
        <v>90291747</v>
      </c>
      <c r="P53" s="119">
        <f t="shared" si="27"/>
        <v>173476000</v>
      </c>
      <c r="Q53" s="120">
        <f t="shared" si="28"/>
        <v>158063970</v>
      </c>
      <c r="R53" s="59">
        <f t="shared" si="29"/>
        <v>190.30595638494088</v>
      </c>
      <c r="S53" s="60">
        <f t="shared" si="30"/>
        <v>128.8588637028754</v>
      </c>
      <c r="T53" s="59">
        <f t="shared" si="31"/>
        <v>84.513601995478993</v>
      </c>
      <c r="U53" s="61">
        <f t="shared" si="32"/>
        <v>77.005207927352089</v>
      </c>
      <c r="V53" s="119">
        <v>5949000</v>
      </c>
      <c r="W53" s="120">
        <v>2026000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711280000</v>
      </c>
      <c r="C55" s="121">
        <f>SUM(C44:C54)</f>
        <v>0</v>
      </c>
      <c r="D55" s="121"/>
      <c r="E55" s="121">
        <f t="shared" si="26"/>
        <v>711280000</v>
      </c>
      <c r="F55" s="122">
        <f t="shared" ref="F55:O55" si="33">SUM(F44:F54)</f>
        <v>711280000</v>
      </c>
      <c r="G55" s="123">
        <f t="shared" si="33"/>
        <v>681264000</v>
      </c>
      <c r="H55" s="122">
        <f t="shared" si="33"/>
        <v>28605000</v>
      </c>
      <c r="I55" s="123">
        <f t="shared" si="33"/>
        <v>26916297</v>
      </c>
      <c r="J55" s="122">
        <f t="shared" si="33"/>
        <v>114153000</v>
      </c>
      <c r="K55" s="123">
        <f t="shared" si="33"/>
        <v>114582954</v>
      </c>
      <c r="L55" s="122">
        <f t="shared" si="33"/>
        <v>77366000</v>
      </c>
      <c r="M55" s="123">
        <f t="shared" si="33"/>
        <v>79951276</v>
      </c>
      <c r="N55" s="122">
        <f t="shared" si="33"/>
        <v>443352000</v>
      </c>
      <c r="O55" s="123">
        <f t="shared" si="33"/>
        <v>412306325</v>
      </c>
      <c r="P55" s="122">
        <f t="shared" si="27"/>
        <v>663476000</v>
      </c>
      <c r="Q55" s="123">
        <f t="shared" si="28"/>
        <v>633756852</v>
      </c>
      <c r="R55" s="63">
        <f t="shared" si="29"/>
        <v>473.05793242509628</v>
      </c>
      <c r="S55" s="64">
        <f t="shared" si="30"/>
        <v>415.69699150267468</v>
      </c>
      <c r="T55" s="63">
        <f>IF((+$E45+$E47+$E49+$E50+$E53) =0,0,(P55   /(+$E45+$E47+$E49+$E50+$E53) )*100)</f>
        <v>95.427923781470056</v>
      </c>
      <c r="U55" s="65">
        <f>IF((+$E45+$E47+$E49+$E50+$E53) =0,0,(Q55   /(+$E45+$E47+$E49+$E50+$E53) )*100)</f>
        <v>91.153411078381737</v>
      </c>
      <c r="V55" s="122">
        <f>SUM(V44:V54)</f>
        <v>5949000</v>
      </c>
      <c r="W55" s="123">
        <f>SUM(W44:W54)</f>
        <v>2026000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>
        <v>619527000</v>
      </c>
      <c r="C67" s="118"/>
      <c r="D67" s="118"/>
      <c r="E67" s="118">
        <f t="shared" si="35"/>
        <v>619527000</v>
      </c>
      <c r="F67" s="119">
        <v>619527000</v>
      </c>
      <c r="G67" s="120">
        <v>577866000</v>
      </c>
      <c r="H67" s="119">
        <v>72218000</v>
      </c>
      <c r="I67" s="120">
        <v>72218302</v>
      </c>
      <c r="J67" s="119">
        <v>148915000</v>
      </c>
      <c r="K67" s="120">
        <v>148914832</v>
      </c>
      <c r="L67" s="119">
        <v>146659000</v>
      </c>
      <c r="M67" s="120">
        <v>168389103</v>
      </c>
      <c r="N67" s="119">
        <v>177288000</v>
      </c>
      <c r="O67" s="120">
        <v>90769161</v>
      </c>
      <c r="P67" s="119">
        <f t="shared" si="36"/>
        <v>545080000</v>
      </c>
      <c r="Q67" s="120">
        <f t="shared" si="37"/>
        <v>480291398</v>
      </c>
      <c r="R67" s="59">
        <f t="shared" si="38"/>
        <v>20.884500780722629</v>
      </c>
      <c r="S67" s="60">
        <f t="shared" si="39"/>
        <v>-46.095584938177382</v>
      </c>
      <c r="T67" s="59">
        <f t="shared" si="40"/>
        <v>87.983251738826553</v>
      </c>
      <c r="U67" s="61">
        <f t="shared" si="41"/>
        <v>77.525498969375022</v>
      </c>
      <c r="V67" s="119">
        <v>30554000</v>
      </c>
      <c r="W67" s="120">
        <v>27254000</v>
      </c>
    </row>
    <row r="68" spans="1:23" ht="12.95" customHeight="1" x14ac:dyDescent="0.2">
      <c r="A68" s="62" t="s">
        <v>44</v>
      </c>
      <c r="B68" s="121">
        <f>SUM(B63:B67)</f>
        <v>619527000</v>
      </c>
      <c r="C68" s="121">
        <f>SUM(C63:C67)</f>
        <v>0</v>
      </c>
      <c r="D68" s="121"/>
      <c r="E68" s="121">
        <f t="shared" si="35"/>
        <v>619527000</v>
      </c>
      <c r="F68" s="122">
        <f t="shared" ref="F68:O68" si="42">SUM(F63:F67)</f>
        <v>619527000</v>
      </c>
      <c r="G68" s="123">
        <f t="shared" si="42"/>
        <v>577866000</v>
      </c>
      <c r="H68" s="122">
        <f t="shared" si="42"/>
        <v>72218000</v>
      </c>
      <c r="I68" s="123">
        <f t="shared" si="42"/>
        <v>72218302</v>
      </c>
      <c r="J68" s="122">
        <f t="shared" si="42"/>
        <v>148915000</v>
      </c>
      <c r="K68" s="123">
        <f t="shared" si="42"/>
        <v>148914832</v>
      </c>
      <c r="L68" s="122">
        <f t="shared" si="42"/>
        <v>146659000</v>
      </c>
      <c r="M68" s="123">
        <f t="shared" si="42"/>
        <v>168389103</v>
      </c>
      <c r="N68" s="122">
        <f t="shared" si="42"/>
        <v>177288000</v>
      </c>
      <c r="O68" s="123">
        <f t="shared" si="42"/>
        <v>90769161</v>
      </c>
      <c r="P68" s="122">
        <f t="shared" si="36"/>
        <v>545080000</v>
      </c>
      <c r="Q68" s="123">
        <f t="shared" si="37"/>
        <v>480291398</v>
      </c>
      <c r="R68" s="63">
        <f t="shared" si="38"/>
        <v>20.884500780722629</v>
      </c>
      <c r="S68" s="64">
        <f t="shared" si="39"/>
        <v>-46.095584938177382</v>
      </c>
      <c r="T68" s="63">
        <f>IF((+$E63+$E65+$E66++$E67) =0,0,(P68   /(+$E63+$E65+$E66+$E67) )*100)</f>
        <v>87.983251738826553</v>
      </c>
      <c r="U68" s="65">
        <f>IF((+$E63+$E65+$E67) =0,0,(Q68  /(+$E63+$E65+$E67) )*100)</f>
        <v>77.525498969375022</v>
      </c>
      <c r="V68" s="122">
        <f>SUM(V63:V67)</f>
        <v>30554000</v>
      </c>
      <c r="W68" s="123">
        <f>SUM(W63:W67)</f>
        <v>27254000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5551584000</v>
      </c>
      <c r="C69" s="130">
        <f>SUM(C9:C16,C19:C25,C28:C31,C34,C37:C41,C44:C54,C57:C60,C63:C67)</f>
        <v>-19000000</v>
      </c>
      <c r="D69" s="130"/>
      <c r="E69" s="130">
        <f t="shared" si="35"/>
        <v>5532584000</v>
      </c>
      <c r="F69" s="131">
        <f t="shared" ref="F69:O69" si="43">SUM(F9:F16,F19:F25,F28:F31,F34,F37:F41,F44:F54,F57:F60,F63:F67)</f>
        <v>5350484000</v>
      </c>
      <c r="G69" s="132">
        <f t="shared" si="43"/>
        <v>4975373000</v>
      </c>
      <c r="H69" s="131">
        <f t="shared" si="43"/>
        <v>627989000</v>
      </c>
      <c r="I69" s="132">
        <f t="shared" si="43"/>
        <v>597092041</v>
      </c>
      <c r="J69" s="131">
        <f t="shared" si="43"/>
        <v>1169086000</v>
      </c>
      <c r="K69" s="132">
        <f t="shared" si="43"/>
        <v>1112699724</v>
      </c>
      <c r="L69" s="131">
        <f t="shared" si="43"/>
        <v>904674000</v>
      </c>
      <c r="M69" s="132">
        <f t="shared" si="43"/>
        <v>888667408</v>
      </c>
      <c r="N69" s="131">
        <f t="shared" si="43"/>
        <v>1672259000</v>
      </c>
      <c r="O69" s="132">
        <f t="shared" si="43"/>
        <v>1544049786</v>
      </c>
      <c r="P69" s="131">
        <f t="shared" si="36"/>
        <v>4374008000</v>
      </c>
      <c r="Q69" s="132">
        <f t="shared" si="37"/>
        <v>4142508959</v>
      </c>
      <c r="R69" s="72">
        <f t="shared" si="38"/>
        <v>84.846585620897699</v>
      </c>
      <c r="S69" s="73">
        <f t="shared" si="39"/>
        <v>73.748893241733469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83.469596150253395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79.051878701762007</v>
      </c>
      <c r="V69" s="131">
        <f>SUM(V9:V16,V19:V25,V28:V31,V34,V37:V41,V44:V54,V57:V60,V63:V67)</f>
        <v>324621000</v>
      </c>
      <c r="W69" s="132">
        <f>SUM(W9:W16,W19:W25,W28:W31,W34,W37:W41,W44:W54,W57:W60,W63:W67)</f>
        <v>54083000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486428000</v>
      </c>
      <c r="C71" s="118"/>
      <c r="D71" s="118"/>
      <c r="E71" s="118">
        <f>$B71      +$C71      +$D71</f>
        <v>486428000</v>
      </c>
      <c r="F71" s="119">
        <v>486428000</v>
      </c>
      <c r="G71" s="120">
        <v>470354000</v>
      </c>
      <c r="H71" s="119">
        <v>97504000</v>
      </c>
      <c r="I71" s="120">
        <v>61779475</v>
      </c>
      <c r="J71" s="119">
        <v>142003000</v>
      </c>
      <c r="K71" s="120">
        <v>119032290</v>
      </c>
      <c r="L71" s="119">
        <v>68774000</v>
      </c>
      <c r="M71" s="120">
        <v>96898062</v>
      </c>
      <c r="N71" s="119">
        <v>148891000</v>
      </c>
      <c r="O71" s="120">
        <v>157864184</v>
      </c>
      <c r="P71" s="119">
        <f>$H71      +$J71      +$L71      +$N71</f>
        <v>457172000</v>
      </c>
      <c r="Q71" s="120">
        <f>$I71      +$K71      +$M71      +$O71</f>
        <v>435574011</v>
      </c>
      <c r="R71" s="59">
        <f>IF(($L71      =0),0,((($N71      -$L71      )/$L71      )*100))</f>
        <v>116.4931514816646</v>
      </c>
      <c r="S71" s="60">
        <f>IF(($M71      =0),0,((($O71      -$M71      )/$M71      )*100))</f>
        <v>62.917792927581971</v>
      </c>
      <c r="T71" s="59">
        <f>IF(($E71      =0),0,(($P71      /$E71      )*100))</f>
        <v>93.98554359535224</v>
      </c>
      <c r="U71" s="61">
        <f>IF(($E71      =0),0,(($Q71      /$E71      )*100))</f>
        <v>89.545423166429558</v>
      </c>
      <c r="V71" s="119">
        <v>8322000</v>
      </c>
      <c r="W71" s="120">
        <v>4238000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486428000</v>
      </c>
      <c r="C73" s="127">
        <f>SUM(C71:C72)</f>
        <v>0</v>
      </c>
      <c r="D73" s="127"/>
      <c r="E73" s="127">
        <f>$B73      +$C73      +$D73</f>
        <v>486428000</v>
      </c>
      <c r="F73" s="128">
        <f t="shared" ref="F73:O73" si="44">SUM(F71:F72)</f>
        <v>486428000</v>
      </c>
      <c r="G73" s="129">
        <f t="shared" si="44"/>
        <v>470354000</v>
      </c>
      <c r="H73" s="128">
        <f t="shared" si="44"/>
        <v>97504000</v>
      </c>
      <c r="I73" s="129">
        <f t="shared" si="44"/>
        <v>61779475</v>
      </c>
      <c r="J73" s="128">
        <f t="shared" si="44"/>
        <v>142003000</v>
      </c>
      <c r="K73" s="129">
        <f t="shared" si="44"/>
        <v>119032290</v>
      </c>
      <c r="L73" s="128">
        <f t="shared" si="44"/>
        <v>68774000</v>
      </c>
      <c r="M73" s="129">
        <f t="shared" si="44"/>
        <v>96898062</v>
      </c>
      <c r="N73" s="128">
        <f t="shared" si="44"/>
        <v>148891000</v>
      </c>
      <c r="O73" s="129">
        <f t="shared" si="44"/>
        <v>157864184</v>
      </c>
      <c r="P73" s="128">
        <f>$H73      +$J73      +$L73      +$N73</f>
        <v>457172000</v>
      </c>
      <c r="Q73" s="129">
        <f>$I73      +$K73      +$M73      +$O73</f>
        <v>435574011</v>
      </c>
      <c r="R73" s="68">
        <f>IF(($L73      =0),0,((($N73      -$L73      )/$L73      )*100))</f>
        <v>116.4931514816646</v>
      </c>
      <c r="S73" s="69">
        <f>IF(($M73      =0),0,((($O73      -$M73      )/$M73      )*100))</f>
        <v>62.917792927581971</v>
      </c>
      <c r="T73" s="68">
        <f>IF(($E71      =0),0,(($P71      /$E71      )*100))</f>
        <v>93.98554359535224</v>
      </c>
      <c r="U73" s="70">
        <f>IF($E71   =0,0,($Q71   /$E71 )*100)</f>
        <v>89.545423166429558</v>
      </c>
      <c r="V73" s="128">
        <f>SUM(V71:V72)</f>
        <v>8322000</v>
      </c>
      <c r="W73" s="129">
        <f>SUM(W71:W72)</f>
        <v>4238000</v>
      </c>
    </row>
    <row r="74" spans="1:23" ht="12.95" customHeight="1" x14ac:dyDescent="0.2">
      <c r="A74" s="71" t="s">
        <v>89</v>
      </c>
      <c r="B74" s="130">
        <f>SUM(B71:B72)</f>
        <v>486428000</v>
      </c>
      <c r="C74" s="130">
        <f>SUM(C71:C72)</f>
        <v>0</v>
      </c>
      <c r="D74" s="130"/>
      <c r="E74" s="130">
        <f>$B74      +$C74      +$D74</f>
        <v>486428000</v>
      </c>
      <c r="F74" s="131">
        <f t="shared" ref="F74:O74" si="45">SUM(F71:F72)</f>
        <v>486428000</v>
      </c>
      <c r="G74" s="132">
        <f t="shared" si="45"/>
        <v>470354000</v>
      </c>
      <c r="H74" s="131">
        <f t="shared" si="45"/>
        <v>97504000</v>
      </c>
      <c r="I74" s="132">
        <f t="shared" si="45"/>
        <v>61779475</v>
      </c>
      <c r="J74" s="131">
        <f t="shared" si="45"/>
        <v>142003000</v>
      </c>
      <c r="K74" s="132">
        <f t="shared" si="45"/>
        <v>119032290</v>
      </c>
      <c r="L74" s="131">
        <f t="shared" si="45"/>
        <v>68774000</v>
      </c>
      <c r="M74" s="132">
        <f t="shared" si="45"/>
        <v>96898062</v>
      </c>
      <c r="N74" s="131">
        <f t="shared" si="45"/>
        <v>148891000</v>
      </c>
      <c r="O74" s="132">
        <f t="shared" si="45"/>
        <v>157864184</v>
      </c>
      <c r="P74" s="131">
        <f>$H74      +$J74      +$L74      +$N74</f>
        <v>457172000</v>
      </c>
      <c r="Q74" s="132">
        <f>$I74      +$K74      +$M74      +$O74</f>
        <v>435574011</v>
      </c>
      <c r="R74" s="72">
        <f>IF(($L74      =0),0,((($N74      -$L74      )/$L74      )*100))</f>
        <v>116.4931514816646</v>
      </c>
      <c r="S74" s="73">
        <f>IF(($M74      =0),0,((($O74      -$M74      )/$M74      )*100))</f>
        <v>62.917792927581971</v>
      </c>
      <c r="T74" s="72">
        <f>IF(($E71      =0),0,(($P71      /$E71      )*100))</f>
        <v>93.98554359535224</v>
      </c>
      <c r="U74" s="76">
        <f>IF($E71   =0,0,($Q71   /$E71 )*100)</f>
        <v>89.545423166429558</v>
      </c>
      <c r="V74" s="131">
        <f>SUM(V71:V72)</f>
        <v>8322000</v>
      </c>
      <c r="W74" s="132">
        <f>SUM(W71:W72)</f>
        <v>4238000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6038012000</v>
      </c>
      <c r="C75" s="130">
        <f>SUM(C9:C16,C19:C25,C28:C31,C34,C37:C41,C44:C54,C57:C60,C63:C67,C71:C72)</f>
        <v>-19000000</v>
      </c>
      <c r="D75" s="130"/>
      <c r="E75" s="130">
        <f>$B75      +$C75      +$D75</f>
        <v>6019012000</v>
      </c>
      <c r="F75" s="131">
        <f t="shared" ref="F75:O75" si="46">SUM(F9:F16,F19:F25,F28:F31,F34,F37:F41,F44:F54,F57:F60,F63:F67,F71:F72)</f>
        <v>5836912000</v>
      </c>
      <c r="G75" s="132">
        <f t="shared" si="46"/>
        <v>5445727000</v>
      </c>
      <c r="H75" s="131">
        <f t="shared" si="46"/>
        <v>725493000</v>
      </c>
      <c r="I75" s="132">
        <f t="shared" si="46"/>
        <v>658871516</v>
      </c>
      <c r="J75" s="131">
        <f t="shared" si="46"/>
        <v>1311089000</v>
      </c>
      <c r="K75" s="132">
        <f t="shared" si="46"/>
        <v>1231732014</v>
      </c>
      <c r="L75" s="131">
        <f t="shared" si="46"/>
        <v>973448000</v>
      </c>
      <c r="M75" s="132">
        <f t="shared" si="46"/>
        <v>985565470</v>
      </c>
      <c r="N75" s="131">
        <f t="shared" si="46"/>
        <v>1821150000</v>
      </c>
      <c r="O75" s="132">
        <f t="shared" si="46"/>
        <v>1701913970</v>
      </c>
      <c r="P75" s="131">
        <f>$H75      +$J75      +$L75      +$N75</f>
        <v>4831180000</v>
      </c>
      <c r="Q75" s="132">
        <f>$I75      +$K75      +$M75      +$O75</f>
        <v>4578082970</v>
      </c>
      <c r="R75" s="72">
        <f>IF(($L75      =0),0,((($N75      -$L75      )/$L75      )*100))</f>
        <v>87.082412208972642</v>
      </c>
      <c r="S75" s="73">
        <f>IF(($M75      =0),0,((($O75      -$M75      )/$M75      )*100))</f>
        <v>72.684009515877207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84.362829421431556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79.943209045258243</v>
      </c>
      <c r="V75" s="131">
        <f>SUM(V9:V16,V19:V25,V28:V31,V34,V37:V41,V44:V54,V57:V60,V63:V67,V71:V72)</f>
        <v>332943000</v>
      </c>
      <c r="W75" s="132">
        <f>SUM(W9:W16,W19:W25,W28:W31,W34,W37:W41,W44:W54,W57:W60,W63:W67,W71:W72)</f>
        <v>58321000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 t="s">
        <v>93</v>
      </c>
      <c r="G124" s="36" t="s">
        <v>93</v>
      </c>
      <c r="W124" s="36"/>
    </row>
    <row r="125" spans="1:23" x14ac:dyDescent="0.2">
      <c r="A125" s="36"/>
      <c r="G125" s="36"/>
      <c r="W125" s="36"/>
    </row>
    <row r="126" spans="1:23" x14ac:dyDescent="0.2">
      <c r="A126" s="36" t="s">
        <v>93</v>
      </c>
      <c r="G126" s="36" t="s">
        <v>93</v>
      </c>
      <c r="W126" s="36"/>
    </row>
  </sheetData>
  <sheetProtection algorithmName="SHA-512" hashValue="mep7z1bA+cGCVdq7Rrqm6AKz1rY1sOR3UngRD2jeo5N5VI/3NHuh/xQgqQhuR/+YBnknPJlIOQJ8gb3bnp5FDw==" saltValue="hXioxnujbX4Wc99sA/lUe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300000</v>
      </c>
      <c r="I10" s="120">
        <v>300000</v>
      </c>
      <c r="J10" s="119"/>
      <c r="K10" s="120"/>
      <c r="L10" s="119">
        <v>95000</v>
      </c>
      <c r="M10" s="120">
        <v>95344</v>
      </c>
      <c r="N10" s="119">
        <v>450000</v>
      </c>
      <c r="O10" s="120">
        <v>415204</v>
      </c>
      <c r="P10" s="119">
        <f t="shared" ref="P10:P17" si="1">$H10      +$J10      +$L10      +$N10</f>
        <v>845000</v>
      </c>
      <c r="Q10" s="120">
        <f t="shared" ref="Q10:Q17" si="2">$I10      +$K10      +$M10      +$O10</f>
        <v>810548</v>
      </c>
      <c r="R10" s="59">
        <f t="shared" ref="R10:R17" si="3">IF(($L10      =0),0,((($N10      -$L10      )/$L10      )*100))</f>
        <v>373.68421052631578</v>
      </c>
      <c r="S10" s="60">
        <f t="shared" ref="S10:S17" si="4">IF(($M10      =0),0,((($O10      -$M10      )/$M10      )*100))</f>
        <v>335.4799462997147</v>
      </c>
      <c r="T10" s="59">
        <f t="shared" ref="T10:T17" si="5">IF(($E10      =0),0,(($P10      /$E10      )*100))</f>
        <v>84.5</v>
      </c>
      <c r="U10" s="61">
        <f t="shared" ref="U10:U17" si="6">IF(($E10      =0),0,(($Q10      /$E10      )*100))</f>
        <v>81.0548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26200000</v>
      </c>
      <c r="C11" s="118"/>
      <c r="D11" s="118"/>
      <c r="E11" s="118">
        <f t="shared" si="0"/>
        <v>26200000</v>
      </c>
      <c r="F11" s="119">
        <v>26200000</v>
      </c>
      <c r="G11" s="120">
        <v>26200000</v>
      </c>
      <c r="H11" s="119">
        <v>3998000</v>
      </c>
      <c r="I11" s="120">
        <v>3998600</v>
      </c>
      <c r="J11" s="119">
        <v>6253000</v>
      </c>
      <c r="K11" s="120">
        <v>6253970</v>
      </c>
      <c r="L11" s="119">
        <v>7765000</v>
      </c>
      <c r="M11" s="120">
        <v>4488412</v>
      </c>
      <c r="N11" s="119">
        <v>8184000</v>
      </c>
      <c r="O11" s="120">
        <v>9084658</v>
      </c>
      <c r="P11" s="119">
        <f t="shared" si="1"/>
        <v>26200000</v>
      </c>
      <c r="Q11" s="120">
        <f t="shared" si="2"/>
        <v>23825640</v>
      </c>
      <c r="R11" s="59">
        <f t="shared" si="3"/>
        <v>5.3960077269800388</v>
      </c>
      <c r="S11" s="60">
        <f t="shared" si="4"/>
        <v>102.40249780991584</v>
      </c>
      <c r="T11" s="59">
        <f t="shared" si="5"/>
        <v>100</v>
      </c>
      <c r="U11" s="61">
        <f t="shared" si="6"/>
        <v>90.937557251908402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>
        <v>182100000</v>
      </c>
      <c r="C13" s="118"/>
      <c r="D13" s="118"/>
      <c r="E13" s="118">
        <f t="shared" si="0"/>
        <v>182100000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>
        <v>86867855</v>
      </c>
      <c r="P13" s="119">
        <f t="shared" si="1"/>
        <v>0</v>
      </c>
      <c r="Q13" s="120">
        <f t="shared" si="2"/>
        <v>86867855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47.703380010982976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>
        <v>3218000</v>
      </c>
      <c r="W14" s="120">
        <v>3218000</v>
      </c>
    </row>
    <row r="15" spans="1:23" ht="12.95" customHeight="1" x14ac:dyDescent="0.2">
      <c r="A15" s="58" t="s">
        <v>42</v>
      </c>
      <c r="B15" s="118">
        <v>6000000</v>
      </c>
      <c r="C15" s="118"/>
      <c r="D15" s="118"/>
      <c r="E15" s="118">
        <f t="shared" si="0"/>
        <v>6000000</v>
      </c>
      <c r="F15" s="119">
        <v>6000000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215300000</v>
      </c>
      <c r="C17" s="121">
        <f>SUM(C9:C16)</f>
        <v>0</v>
      </c>
      <c r="D17" s="121"/>
      <c r="E17" s="121">
        <f t="shared" si="0"/>
        <v>215300000</v>
      </c>
      <c r="F17" s="122">
        <f t="shared" ref="F17:O17" si="7">SUM(F9:F16)</f>
        <v>33200000</v>
      </c>
      <c r="G17" s="123">
        <f t="shared" si="7"/>
        <v>27200000</v>
      </c>
      <c r="H17" s="122">
        <f t="shared" si="7"/>
        <v>4298000</v>
      </c>
      <c r="I17" s="123">
        <f t="shared" si="7"/>
        <v>4298600</v>
      </c>
      <c r="J17" s="122">
        <f t="shared" si="7"/>
        <v>6253000</v>
      </c>
      <c r="K17" s="123">
        <f t="shared" si="7"/>
        <v>6253970</v>
      </c>
      <c r="L17" s="122">
        <f t="shared" si="7"/>
        <v>7860000</v>
      </c>
      <c r="M17" s="123">
        <f t="shared" si="7"/>
        <v>4583756</v>
      </c>
      <c r="N17" s="122">
        <f t="shared" si="7"/>
        <v>8634000</v>
      </c>
      <c r="O17" s="123">
        <f t="shared" si="7"/>
        <v>96367717</v>
      </c>
      <c r="P17" s="122">
        <f t="shared" si="1"/>
        <v>27045000</v>
      </c>
      <c r="Q17" s="123">
        <f t="shared" si="2"/>
        <v>111504043</v>
      </c>
      <c r="R17" s="63">
        <f t="shared" si="3"/>
        <v>9.8473282442748094</v>
      </c>
      <c r="S17" s="64">
        <f t="shared" si="4"/>
        <v>2002.3744937557758</v>
      </c>
      <c r="T17" s="63">
        <f>IF((SUM($E9:$E14))=0,0,(P17/(SUM($E9:$E14))*100))</f>
        <v>12.921643573817487</v>
      </c>
      <c r="U17" s="65">
        <f>IF((SUM($E9:$E14))=0,0,(Q17/(SUM($E9:$E14))*100))</f>
        <v>53.274745819397992</v>
      </c>
      <c r="V17" s="122">
        <f>SUM(V9:V16)</f>
        <v>3218000</v>
      </c>
      <c r="W17" s="123">
        <f>SUM(W9:W16)</f>
        <v>3218000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14707000</v>
      </c>
      <c r="W22" s="120">
        <v>13757000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14707000</v>
      </c>
      <c r="W26" s="123">
        <f>SUM(W19:W25)</f>
        <v>13757000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2877487000</v>
      </c>
      <c r="C30" s="118"/>
      <c r="D30" s="118"/>
      <c r="E30" s="118">
        <f>$B30      +$C30      +$D30</f>
        <v>2877487000</v>
      </c>
      <c r="F30" s="119">
        <v>2877487000</v>
      </c>
      <c r="G30" s="120">
        <v>2877487000</v>
      </c>
      <c r="H30" s="119">
        <v>379303000</v>
      </c>
      <c r="I30" s="120">
        <v>379260148</v>
      </c>
      <c r="J30" s="119">
        <v>649607000</v>
      </c>
      <c r="K30" s="120">
        <v>649607029</v>
      </c>
      <c r="L30" s="119">
        <v>490175000</v>
      </c>
      <c r="M30" s="120">
        <v>490175102</v>
      </c>
      <c r="N30" s="119">
        <v>889299000</v>
      </c>
      <c r="O30" s="120">
        <v>447418172</v>
      </c>
      <c r="P30" s="119">
        <f>$H30      +$J30      +$L30      +$N30</f>
        <v>2408384000</v>
      </c>
      <c r="Q30" s="120">
        <f>$I30      +$K30      +$M30      +$O30</f>
        <v>1966460451</v>
      </c>
      <c r="R30" s="59">
        <f>IF(($L30      =0),0,((($N30      -$L30      )/$L30      )*100))</f>
        <v>81.42479726628244</v>
      </c>
      <c r="S30" s="60">
        <f>IF(($M30      =0),0,((($O30      -$M30      )/$M30      )*100))</f>
        <v>-8.7227869848028305</v>
      </c>
      <c r="T30" s="59">
        <f>IF(($E30      =0),0,(($P30      /$E30      )*100))</f>
        <v>83.697476304845168</v>
      </c>
      <c r="U30" s="61">
        <f>IF(($E30      =0),0,(($Q30      /$E30      )*100))</f>
        <v>68.339507737133133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2877487000</v>
      </c>
      <c r="C32" s="121">
        <f>SUM(C28:C31)</f>
        <v>0</v>
      </c>
      <c r="D32" s="121"/>
      <c r="E32" s="121">
        <f>$B32      +$C32      +$D32</f>
        <v>2877487000</v>
      </c>
      <c r="F32" s="122">
        <f t="shared" ref="F32:O32" si="16">SUM(F28:F31)</f>
        <v>2877487000</v>
      </c>
      <c r="G32" s="123">
        <f t="shared" si="16"/>
        <v>2877487000</v>
      </c>
      <c r="H32" s="122">
        <f t="shared" si="16"/>
        <v>379303000</v>
      </c>
      <c r="I32" s="123">
        <f t="shared" si="16"/>
        <v>379260148</v>
      </c>
      <c r="J32" s="122">
        <f t="shared" si="16"/>
        <v>649607000</v>
      </c>
      <c r="K32" s="123">
        <f t="shared" si="16"/>
        <v>649607029</v>
      </c>
      <c r="L32" s="122">
        <f t="shared" si="16"/>
        <v>490175000</v>
      </c>
      <c r="M32" s="123">
        <f t="shared" si="16"/>
        <v>490175102</v>
      </c>
      <c r="N32" s="122">
        <f t="shared" si="16"/>
        <v>889299000</v>
      </c>
      <c r="O32" s="123">
        <f t="shared" si="16"/>
        <v>447418172</v>
      </c>
      <c r="P32" s="122">
        <f>$H32      +$J32      +$L32      +$N32</f>
        <v>2408384000</v>
      </c>
      <c r="Q32" s="123">
        <f>$I32      +$K32      +$M32      +$O32</f>
        <v>1966460451</v>
      </c>
      <c r="R32" s="63">
        <f>IF(($L32      =0),0,((($N32      -$L32      )/$L32      )*100))</f>
        <v>81.42479726628244</v>
      </c>
      <c r="S32" s="64">
        <f>IF(($M32      =0),0,((($O32      -$M32      )/$M32      )*100))</f>
        <v>-8.7227869848028305</v>
      </c>
      <c r="T32" s="63">
        <f>IF($E32   =0,0,($P32   /$E32   )*100)</f>
        <v>83.697476304845168</v>
      </c>
      <c r="U32" s="65">
        <f>IF($E32   =0,0,($Q32   /$E32   )*100)</f>
        <v>68.339507737133133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14926000</v>
      </c>
      <c r="C34" s="118"/>
      <c r="D34" s="118"/>
      <c r="E34" s="118">
        <f>$B34      +$C34      +$D34</f>
        <v>14926000</v>
      </c>
      <c r="F34" s="119">
        <v>14926000</v>
      </c>
      <c r="G34" s="120">
        <v>14926000</v>
      </c>
      <c r="H34" s="119">
        <v>3732000</v>
      </c>
      <c r="I34" s="120">
        <v>13922049</v>
      </c>
      <c r="J34" s="119">
        <v>949000</v>
      </c>
      <c r="K34" s="120">
        <v>948391</v>
      </c>
      <c r="L34" s="119">
        <v>112000</v>
      </c>
      <c r="M34" s="120">
        <v>-112114</v>
      </c>
      <c r="N34" s="119">
        <v>167000</v>
      </c>
      <c r="O34" s="120">
        <v>25300</v>
      </c>
      <c r="P34" s="119">
        <f>$H34      +$J34      +$L34      +$N34</f>
        <v>4960000</v>
      </c>
      <c r="Q34" s="120">
        <f>$I34      +$K34      +$M34      +$O34</f>
        <v>14783626</v>
      </c>
      <c r="R34" s="59">
        <f>IF(($L34      =0),0,((($N34      -$L34      )/$L34      )*100))</f>
        <v>49.107142857142854</v>
      </c>
      <c r="S34" s="60">
        <f>IF(($M34      =0),0,((($O34      -$M34      )/$M34      )*100))</f>
        <v>-122.56631642792158</v>
      </c>
      <c r="T34" s="59">
        <f>IF(($E34      =0),0,(($P34      /$E34      )*100))</f>
        <v>33.23060431461878</v>
      </c>
      <c r="U34" s="61">
        <f>IF(($E34      =0),0,(($Q34      /$E34      )*100))</f>
        <v>99.04613426236098</v>
      </c>
      <c r="V34" s="119">
        <v>384000</v>
      </c>
      <c r="W34" s="120">
        <v>384000</v>
      </c>
    </row>
    <row r="35" spans="1:23" ht="12.95" customHeight="1" x14ac:dyDescent="0.2">
      <c r="A35" s="62" t="s">
        <v>44</v>
      </c>
      <c r="B35" s="121">
        <f>B34</f>
        <v>14926000</v>
      </c>
      <c r="C35" s="121">
        <f>C34</f>
        <v>0</v>
      </c>
      <c r="D35" s="121"/>
      <c r="E35" s="121">
        <f>$B35      +$C35      +$D35</f>
        <v>14926000</v>
      </c>
      <c r="F35" s="122">
        <f t="shared" ref="F35:O35" si="17">F34</f>
        <v>14926000</v>
      </c>
      <c r="G35" s="123">
        <f t="shared" si="17"/>
        <v>14926000</v>
      </c>
      <c r="H35" s="122">
        <f t="shared" si="17"/>
        <v>3732000</v>
      </c>
      <c r="I35" s="123">
        <f t="shared" si="17"/>
        <v>13922049</v>
      </c>
      <c r="J35" s="122">
        <f t="shared" si="17"/>
        <v>949000</v>
      </c>
      <c r="K35" s="123">
        <f t="shared" si="17"/>
        <v>948391</v>
      </c>
      <c r="L35" s="122">
        <f t="shared" si="17"/>
        <v>112000</v>
      </c>
      <c r="M35" s="123">
        <f t="shared" si="17"/>
        <v>-112114</v>
      </c>
      <c r="N35" s="122">
        <f t="shared" si="17"/>
        <v>167000</v>
      </c>
      <c r="O35" s="123">
        <f t="shared" si="17"/>
        <v>25300</v>
      </c>
      <c r="P35" s="122">
        <f>$H35      +$J35      +$L35      +$N35</f>
        <v>4960000</v>
      </c>
      <c r="Q35" s="123">
        <f>$I35      +$K35      +$M35      +$O35</f>
        <v>14783626</v>
      </c>
      <c r="R35" s="63">
        <f>IF(($L35      =0),0,((($N35      -$L35      )/$L35      )*100))</f>
        <v>49.107142857142854</v>
      </c>
      <c r="S35" s="64">
        <f>IF(($M35      =0),0,((($O35      -$M35      )/$M35      )*100))</f>
        <v>-122.56631642792158</v>
      </c>
      <c r="T35" s="63">
        <f>IF($E35   =0,0,($P35   /$E35   )*100)</f>
        <v>33.23060431461878</v>
      </c>
      <c r="U35" s="65">
        <f>IF($E35   =0,0,($Q35   /$E35   )*100)</f>
        <v>99.04613426236098</v>
      </c>
      <c r="V35" s="122">
        <f>V34</f>
        <v>384000</v>
      </c>
      <c r="W35" s="123">
        <f>W34</f>
        <v>384000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73642000</v>
      </c>
      <c r="C38" s="118">
        <v>-10242000</v>
      </c>
      <c r="D38" s="118"/>
      <c r="E38" s="118">
        <f t="shared" si="18"/>
        <v>63400000</v>
      </c>
      <c r="F38" s="119">
        <v>73642000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7000000</v>
      </c>
      <c r="C40" s="118"/>
      <c r="D40" s="118"/>
      <c r="E40" s="118">
        <f t="shared" si="18"/>
        <v>7000000</v>
      </c>
      <c r="F40" s="119">
        <v>7000000</v>
      </c>
      <c r="G40" s="120">
        <v>7000000</v>
      </c>
      <c r="H40" s="119"/>
      <c r="I40" s="120">
        <v>442989</v>
      </c>
      <c r="J40" s="119">
        <v>3952000</v>
      </c>
      <c r="K40" s="120">
        <v>2302549</v>
      </c>
      <c r="L40" s="119">
        <v>615000</v>
      </c>
      <c r="M40" s="120">
        <v>2025821</v>
      </c>
      <c r="N40" s="119">
        <v>2228000</v>
      </c>
      <c r="O40" s="120">
        <v>1033964</v>
      </c>
      <c r="P40" s="119">
        <f t="shared" si="19"/>
        <v>6795000</v>
      </c>
      <c r="Q40" s="120">
        <f t="shared" si="20"/>
        <v>5805323</v>
      </c>
      <c r="R40" s="59">
        <f t="shared" si="21"/>
        <v>262.27642276422762</v>
      </c>
      <c r="S40" s="60">
        <f t="shared" si="22"/>
        <v>-48.960742336070169</v>
      </c>
      <c r="T40" s="59">
        <f t="shared" si="23"/>
        <v>97.071428571428569</v>
      </c>
      <c r="U40" s="61">
        <f t="shared" si="24"/>
        <v>82.933185714285713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80642000</v>
      </c>
      <c r="C42" s="121">
        <f>SUM(C37:C41)</f>
        <v>-10242000</v>
      </c>
      <c r="D42" s="121"/>
      <c r="E42" s="121">
        <f t="shared" si="18"/>
        <v>70400000</v>
      </c>
      <c r="F42" s="122">
        <f t="shared" ref="F42:O42" si="25">SUM(F37:F41)</f>
        <v>80642000</v>
      </c>
      <c r="G42" s="123">
        <f t="shared" si="25"/>
        <v>7000000</v>
      </c>
      <c r="H42" s="122">
        <f t="shared" si="25"/>
        <v>0</v>
      </c>
      <c r="I42" s="123">
        <f t="shared" si="25"/>
        <v>442989</v>
      </c>
      <c r="J42" s="122">
        <f t="shared" si="25"/>
        <v>3952000</v>
      </c>
      <c r="K42" s="123">
        <f t="shared" si="25"/>
        <v>2302549</v>
      </c>
      <c r="L42" s="122">
        <f t="shared" si="25"/>
        <v>615000</v>
      </c>
      <c r="M42" s="123">
        <f t="shared" si="25"/>
        <v>2025821</v>
      </c>
      <c r="N42" s="122">
        <f t="shared" si="25"/>
        <v>2228000</v>
      </c>
      <c r="O42" s="123">
        <f t="shared" si="25"/>
        <v>1033964</v>
      </c>
      <c r="P42" s="122">
        <f t="shared" si="19"/>
        <v>6795000</v>
      </c>
      <c r="Q42" s="123">
        <f t="shared" si="20"/>
        <v>5805323</v>
      </c>
      <c r="R42" s="63">
        <f t="shared" si="21"/>
        <v>262.27642276422762</v>
      </c>
      <c r="S42" s="64">
        <f t="shared" si="22"/>
        <v>-48.960742336070169</v>
      </c>
      <c r="T42" s="63">
        <f>IF((+$E37+$E40) =0,0,(P42   /(+$E37+$E40) )*100)</f>
        <v>97.071428571428569</v>
      </c>
      <c r="U42" s="65">
        <f>IF((+$E37+$E40) =0,0,(Q42   /(+$E37+$E40) )*100)</f>
        <v>82.933185714285713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>
        <v>619527000</v>
      </c>
      <c r="C67" s="118"/>
      <c r="D67" s="118"/>
      <c r="E67" s="118">
        <f t="shared" si="35"/>
        <v>619527000</v>
      </c>
      <c r="F67" s="119">
        <v>619527000</v>
      </c>
      <c r="G67" s="120">
        <v>577866000</v>
      </c>
      <c r="H67" s="119">
        <v>72218000</v>
      </c>
      <c r="I67" s="120">
        <v>72218302</v>
      </c>
      <c r="J67" s="119">
        <v>148915000</v>
      </c>
      <c r="K67" s="120">
        <v>148914832</v>
      </c>
      <c r="L67" s="119">
        <v>146659000</v>
      </c>
      <c r="M67" s="120">
        <v>168389103</v>
      </c>
      <c r="N67" s="119">
        <v>177288000</v>
      </c>
      <c r="O67" s="120">
        <v>90769161</v>
      </c>
      <c r="P67" s="119">
        <f t="shared" si="36"/>
        <v>545080000</v>
      </c>
      <c r="Q67" s="120">
        <f t="shared" si="37"/>
        <v>480291398</v>
      </c>
      <c r="R67" s="59">
        <f t="shared" si="38"/>
        <v>20.884500780722629</v>
      </c>
      <c r="S67" s="60">
        <f t="shared" si="39"/>
        <v>-46.095584938177382</v>
      </c>
      <c r="T67" s="59">
        <f t="shared" si="40"/>
        <v>87.983251738826553</v>
      </c>
      <c r="U67" s="61">
        <f t="shared" si="41"/>
        <v>77.525498969375022</v>
      </c>
      <c r="V67" s="119">
        <v>30554000</v>
      </c>
      <c r="W67" s="120">
        <v>27254000</v>
      </c>
    </row>
    <row r="68" spans="1:23" ht="12.95" customHeight="1" x14ac:dyDescent="0.2">
      <c r="A68" s="62" t="s">
        <v>44</v>
      </c>
      <c r="B68" s="121">
        <f>SUM(B63:B67)</f>
        <v>619527000</v>
      </c>
      <c r="C68" s="121">
        <f>SUM(C63:C67)</f>
        <v>0</v>
      </c>
      <c r="D68" s="121"/>
      <c r="E68" s="121">
        <f t="shared" si="35"/>
        <v>619527000</v>
      </c>
      <c r="F68" s="122">
        <f t="shared" ref="F68:O68" si="42">SUM(F63:F67)</f>
        <v>619527000</v>
      </c>
      <c r="G68" s="123">
        <f t="shared" si="42"/>
        <v>577866000</v>
      </c>
      <c r="H68" s="122">
        <f t="shared" si="42"/>
        <v>72218000</v>
      </c>
      <c r="I68" s="123">
        <f t="shared" si="42"/>
        <v>72218302</v>
      </c>
      <c r="J68" s="122">
        <f t="shared" si="42"/>
        <v>148915000</v>
      </c>
      <c r="K68" s="123">
        <f t="shared" si="42"/>
        <v>148914832</v>
      </c>
      <c r="L68" s="122">
        <f t="shared" si="42"/>
        <v>146659000</v>
      </c>
      <c r="M68" s="123">
        <f t="shared" si="42"/>
        <v>168389103</v>
      </c>
      <c r="N68" s="122">
        <f t="shared" si="42"/>
        <v>177288000</v>
      </c>
      <c r="O68" s="123">
        <f t="shared" si="42"/>
        <v>90769161</v>
      </c>
      <c r="P68" s="122">
        <f t="shared" si="36"/>
        <v>545080000</v>
      </c>
      <c r="Q68" s="123">
        <f t="shared" si="37"/>
        <v>480291398</v>
      </c>
      <c r="R68" s="63">
        <f t="shared" si="38"/>
        <v>20.884500780722629</v>
      </c>
      <c r="S68" s="64">
        <f t="shared" si="39"/>
        <v>-46.095584938177382</v>
      </c>
      <c r="T68" s="63">
        <f>IF((+$E63+$E65+$E66++$E67) =0,0,(P68   /(+$E63+$E65+$E66+$E67) )*100)</f>
        <v>87.983251738826553</v>
      </c>
      <c r="U68" s="65">
        <f>IF((+$E63+$E65+$E67) =0,0,(Q68  /(+$E63+$E65+$E67) )*100)</f>
        <v>77.525498969375022</v>
      </c>
      <c r="V68" s="122">
        <f>SUM(V63:V67)</f>
        <v>30554000</v>
      </c>
      <c r="W68" s="123">
        <f>SUM(W63:W67)</f>
        <v>27254000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3807882000</v>
      </c>
      <c r="C69" s="130">
        <f>SUM(C9:C16,C19:C25,C28:C31,C34,C37:C41,C44:C54,C57:C60,C63:C67)</f>
        <v>-10242000</v>
      </c>
      <c r="D69" s="130"/>
      <c r="E69" s="130">
        <f t="shared" si="35"/>
        <v>3797640000</v>
      </c>
      <c r="F69" s="131">
        <f t="shared" ref="F69:O69" si="43">SUM(F9:F16,F19:F25,F28:F31,F34,F37:F41,F44:F54,F57:F60,F63:F67)</f>
        <v>3625782000</v>
      </c>
      <c r="G69" s="132">
        <f t="shared" si="43"/>
        <v>3504479000</v>
      </c>
      <c r="H69" s="131">
        <f t="shared" si="43"/>
        <v>459551000</v>
      </c>
      <c r="I69" s="132">
        <f t="shared" si="43"/>
        <v>470142088</v>
      </c>
      <c r="J69" s="131">
        <f t="shared" si="43"/>
        <v>809676000</v>
      </c>
      <c r="K69" s="132">
        <f t="shared" si="43"/>
        <v>808026771</v>
      </c>
      <c r="L69" s="131">
        <f t="shared" si="43"/>
        <v>645421000</v>
      </c>
      <c r="M69" s="132">
        <f t="shared" si="43"/>
        <v>665061668</v>
      </c>
      <c r="N69" s="131">
        <f t="shared" si="43"/>
        <v>1077616000</v>
      </c>
      <c r="O69" s="132">
        <f t="shared" si="43"/>
        <v>635614314</v>
      </c>
      <c r="P69" s="131">
        <f t="shared" si="36"/>
        <v>2992264000</v>
      </c>
      <c r="Q69" s="132">
        <f t="shared" si="37"/>
        <v>2578844841</v>
      </c>
      <c r="R69" s="72">
        <f t="shared" si="38"/>
        <v>66.963268936089776</v>
      </c>
      <c r="S69" s="73">
        <f t="shared" si="39"/>
        <v>-4.4277629303994104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80.259425358882481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69.17056951805678</v>
      </c>
      <c r="V69" s="131">
        <f>SUM(V9:V16,V19:V25,V28:V31,V34,V37:V41,V44:V54,V57:V60,V63:V67)</f>
        <v>48863000</v>
      </c>
      <c r="W69" s="132">
        <f>SUM(W9:W16,W19:W25,W28:W31,W34,W37:W41,W44:W54,W57:W60,W63:W67)</f>
        <v>44613000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3807882000</v>
      </c>
      <c r="C75" s="130">
        <f>SUM(C9:C16,C19:C25,C28:C31,C34,C37:C41,C44:C54,C57:C60,C63:C67,C71:C72)</f>
        <v>-10242000</v>
      </c>
      <c r="D75" s="130"/>
      <c r="E75" s="130">
        <f>$B75      +$C75      +$D75</f>
        <v>3797640000</v>
      </c>
      <c r="F75" s="131">
        <f t="shared" ref="F75:O75" si="46">SUM(F9:F16,F19:F25,F28:F31,F34,F37:F41,F44:F54,F57:F60,F63:F67,F71:F72)</f>
        <v>3625782000</v>
      </c>
      <c r="G75" s="132">
        <f t="shared" si="46"/>
        <v>3504479000</v>
      </c>
      <c r="H75" s="131">
        <f t="shared" si="46"/>
        <v>459551000</v>
      </c>
      <c r="I75" s="132">
        <f t="shared" si="46"/>
        <v>470142088</v>
      </c>
      <c r="J75" s="131">
        <f t="shared" si="46"/>
        <v>809676000</v>
      </c>
      <c r="K75" s="132">
        <f t="shared" si="46"/>
        <v>808026771</v>
      </c>
      <c r="L75" s="131">
        <f t="shared" si="46"/>
        <v>645421000</v>
      </c>
      <c r="M75" s="132">
        <f t="shared" si="46"/>
        <v>665061668</v>
      </c>
      <c r="N75" s="131">
        <f t="shared" si="46"/>
        <v>1077616000</v>
      </c>
      <c r="O75" s="132">
        <f t="shared" si="46"/>
        <v>635614314</v>
      </c>
      <c r="P75" s="131">
        <f>$H75      +$J75      +$L75      +$N75</f>
        <v>2992264000</v>
      </c>
      <c r="Q75" s="132">
        <f>$I75      +$K75      +$M75      +$O75</f>
        <v>2578844841</v>
      </c>
      <c r="R75" s="72">
        <f>IF(($L75      =0),0,((($N75      -$L75      )/$L75      )*100))</f>
        <v>66.963268936089776</v>
      </c>
      <c r="S75" s="73">
        <f>IF(($M75      =0),0,((($O75      -$M75      )/$M75      )*100))</f>
        <v>-4.4277629303994104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80.259425358882481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69.17056951805678</v>
      </c>
      <c r="V75" s="131">
        <f>SUM(V9:V16,V19:V25,V28:V31,V34,V37:V41,V44:V54,V57:V60,V63:V67,V71:V72)</f>
        <v>48863000</v>
      </c>
      <c r="W75" s="132">
        <f>SUM(W9:W16,W19:W25,W28:W31,W34,W37:W41,W44:W54,W57:W60,W63:W67,W71:W72)</f>
        <v>44613000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A50DB3HNYLDKLv0VnlSRVxnQpYbSTKArK0eT/YBUbCC0gLFPCIuRPOdpOBEe79kf3QRvQxUi+97a1vSPYeSXVA==" saltValue="ihePAMZYmr/s4Y0kSoc5g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315000</v>
      </c>
      <c r="I10" s="120">
        <v>315597</v>
      </c>
      <c r="J10" s="119">
        <v>226000</v>
      </c>
      <c r="K10" s="120">
        <v>203186</v>
      </c>
      <c r="L10" s="119">
        <v>299000</v>
      </c>
      <c r="M10" s="120">
        <v>362569</v>
      </c>
      <c r="N10" s="119">
        <v>197000</v>
      </c>
      <c r="O10" s="120">
        <v>1008002</v>
      </c>
      <c r="P10" s="119">
        <f t="shared" ref="P10:P17" si="1">$H10      +$J10      +$L10      +$N10</f>
        <v>1037000</v>
      </c>
      <c r="Q10" s="120">
        <f t="shared" ref="Q10:Q17" si="2">$I10      +$K10      +$M10      +$O10</f>
        <v>1889354</v>
      </c>
      <c r="R10" s="59">
        <f t="shared" ref="R10:R17" si="3">IF(($L10      =0),0,((($N10      -$L10      )/$L10      )*100))</f>
        <v>-34.113712374581937</v>
      </c>
      <c r="S10" s="60">
        <f t="shared" ref="S10:S17" si="4">IF(($M10      =0),0,((($O10      -$M10      )/$M10      )*100))</f>
        <v>178.01659821992504</v>
      </c>
      <c r="T10" s="59">
        <f t="shared" ref="T10:T17" si="5">IF(($E10      =0),0,(($P10      /$E10      )*100))</f>
        <v>54.578947368421048</v>
      </c>
      <c r="U10" s="61">
        <f t="shared" ref="U10:U17" si="6">IF(($E10      =0),0,(($Q10      /$E10      )*100))</f>
        <v>99.439684210526309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46000000</v>
      </c>
      <c r="C16" s="118">
        <v>44000000</v>
      </c>
      <c r="D16" s="118"/>
      <c r="E16" s="118">
        <f t="shared" si="0"/>
        <v>90000000</v>
      </c>
      <c r="F16" s="119">
        <v>90000000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47900000</v>
      </c>
      <c r="C17" s="121">
        <f>SUM(C9:C16)</f>
        <v>44000000</v>
      </c>
      <c r="D17" s="121"/>
      <c r="E17" s="121">
        <f t="shared" si="0"/>
        <v>91900000</v>
      </c>
      <c r="F17" s="122">
        <f t="shared" ref="F17:O17" si="7">SUM(F9:F16)</f>
        <v>91900000</v>
      </c>
      <c r="G17" s="123">
        <f t="shared" si="7"/>
        <v>1900000</v>
      </c>
      <c r="H17" s="122">
        <f t="shared" si="7"/>
        <v>315000</v>
      </c>
      <c r="I17" s="123">
        <f t="shared" si="7"/>
        <v>315597</v>
      </c>
      <c r="J17" s="122">
        <f t="shared" si="7"/>
        <v>226000</v>
      </c>
      <c r="K17" s="123">
        <f t="shared" si="7"/>
        <v>203186</v>
      </c>
      <c r="L17" s="122">
        <f t="shared" si="7"/>
        <v>299000</v>
      </c>
      <c r="M17" s="123">
        <f t="shared" si="7"/>
        <v>362569</v>
      </c>
      <c r="N17" s="122">
        <f t="shared" si="7"/>
        <v>197000</v>
      </c>
      <c r="O17" s="123">
        <f t="shared" si="7"/>
        <v>1008002</v>
      </c>
      <c r="P17" s="122">
        <f t="shared" si="1"/>
        <v>1037000</v>
      </c>
      <c r="Q17" s="123">
        <f t="shared" si="2"/>
        <v>1889354</v>
      </c>
      <c r="R17" s="63">
        <f t="shared" si="3"/>
        <v>-34.113712374581937</v>
      </c>
      <c r="S17" s="64">
        <f t="shared" si="4"/>
        <v>178.01659821992504</v>
      </c>
      <c r="T17" s="63">
        <f>IF((SUM($E9:$E14))=0,0,(P17/(SUM($E9:$E14))*100))</f>
        <v>54.578947368421048</v>
      </c>
      <c r="U17" s="65">
        <f>IF((SUM($E9:$E14))=0,0,(Q17/(SUM($E9:$E14))*100))</f>
        <v>99.439684210526309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1708000</v>
      </c>
      <c r="C34" s="118"/>
      <c r="D34" s="118"/>
      <c r="E34" s="118">
        <f>$B34      +$C34      +$D34</f>
        <v>1708000</v>
      </c>
      <c r="F34" s="119">
        <v>1708000</v>
      </c>
      <c r="G34" s="120">
        <v>1708000</v>
      </c>
      <c r="H34" s="119">
        <v>427000</v>
      </c>
      <c r="I34" s="120">
        <v>857865</v>
      </c>
      <c r="J34" s="119">
        <v>769000</v>
      </c>
      <c r="K34" s="120">
        <v>1198740</v>
      </c>
      <c r="L34" s="119"/>
      <c r="M34" s="120">
        <v>-348606</v>
      </c>
      <c r="N34" s="119"/>
      <c r="O34" s="120"/>
      <c r="P34" s="119">
        <f>$H34      +$J34      +$L34      +$N34</f>
        <v>1196000</v>
      </c>
      <c r="Q34" s="120">
        <f>$I34      +$K34      +$M34      +$O34</f>
        <v>1707999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70.023419203747068</v>
      </c>
      <c r="U34" s="61">
        <f>IF(($E34      =0),0,(($Q34      /$E34      )*100))</f>
        <v>99.999941451990637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1708000</v>
      </c>
      <c r="C35" s="121">
        <f>C34</f>
        <v>0</v>
      </c>
      <c r="D35" s="121"/>
      <c r="E35" s="121">
        <f>$B35      +$C35      +$D35</f>
        <v>1708000</v>
      </c>
      <c r="F35" s="122">
        <f t="shared" ref="F35:O35" si="17">F34</f>
        <v>1708000</v>
      </c>
      <c r="G35" s="123">
        <f t="shared" si="17"/>
        <v>1708000</v>
      </c>
      <c r="H35" s="122">
        <f t="shared" si="17"/>
        <v>427000</v>
      </c>
      <c r="I35" s="123">
        <f t="shared" si="17"/>
        <v>857865</v>
      </c>
      <c r="J35" s="122">
        <f t="shared" si="17"/>
        <v>769000</v>
      </c>
      <c r="K35" s="123">
        <f t="shared" si="17"/>
        <v>1198740</v>
      </c>
      <c r="L35" s="122">
        <f t="shared" si="17"/>
        <v>0</v>
      </c>
      <c r="M35" s="123">
        <f t="shared" si="17"/>
        <v>-348606</v>
      </c>
      <c r="N35" s="122">
        <f t="shared" si="17"/>
        <v>0</v>
      </c>
      <c r="O35" s="123">
        <f t="shared" si="17"/>
        <v>0</v>
      </c>
      <c r="P35" s="122">
        <f>$H35      +$J35      +$L35      +$N35</f>
        <v>1196000</v>
      </c>
      <c r="Q35" s="123">
        <f>$I35      +$K35      +$M35      +$O35</f>
        <v>1707999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70.023419203747068</v>
      </c>
      <c r="U35" s="65">
        <f>IF($E35   =0,0,($Q35   /$E35   )*100)</f>
        <v>99.999941451990637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4080000</v>
      </c>
      <c r="C37" s="118"/>
      <c r="D37" s="118"/>
      <c r="E37" s="118">
        <f t="shared" ref="E37:E42" si="18">$B37      +$C37      +$D37</f>
        <v>4080000</v>
      </c>
      <c r="F37" s="119">
        <v>4080000</v>
      </c>
      <c r="G37" s="120">
        <v>4080000</v>
      </c>
      <c r="H37" s="119">
        <v>1836000</v>
      </c>
      <c r="I37" s="120"/>
      <c r="J37" s="119"/>
      <c r="K37" s="120"/>
      <c r="L37" s="119"/>
      <c r="M37" s="120"/>
      <c r="N37" s="119"/>
      <c r="O37" s="120">
        <v>4080000</v>
      </c>
      <c r="P37" s="119">
        <f t="shared" ref="P37:P42" si="19">$H37      +$J37      +$L37      +$N37</f>
        <v>1836000</v>
      </c>
      <c r="Q37" s="120">
        <f t="shared" ref="Q37:Q42" si="20">$I37      +$K37      +$M37      +$O37</f>
        <v>4080000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45</v>
      </c>
      <c r="U37" s="61">
        <f t="shared" ref="U37:U42" si="24">IF(($E37      =0),0,(($Q37      /$E37      )*100))</f>
        <v>100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4080000</v>
      </c>
      <c r="C42" s="121">
        <f>SUM(C37:C41)</f>
        <v>0</v>
      </c>
      <c r="D42" s="121"/>
      <c r="E42" s="121">
        <f t="shared" si="18"/>
        <v>4080000</v>
      </c>
      <c r="F42" s="122">
        <f t="shared" ref="F42:O42" si="25">SUM(F37:F41)</f>
        <v>4080000</v>
      </c>
      <c r="G42" s="123">
        <f t="shared" si="25"/>
        <v>4080000</v>
      </c>
      <c r="H42" s="122">
        <f t="shared" si="25"/>
        <v>1836000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4080000</v>
      </c>
      <c r="P42" s="122">
        <f t="shared" si="19"/>
        <v>1836000</v>
      </c>
      <c r="Q42" s="123">
        <f t="shared" si="20"/>
        <v>4080000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45</v>
      </c>
      <c r="U42" s="65">
        <f>IF((+$E37+$E40) =0,0,(Q42   /(+$E37+$E40) )*100)</f>
        <v>100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20000000</v>
      </c>
      <c r="C53" s="118"/>
      <c r="D53" s="118"/>
      <c r="E53" s="118">
        <f t="shared" si="26"/>
        <v>20000000</v>
      </c>
      <c r="F53" s="119">
        <v>20000000</v>
      </c>
      <c r="G53" s="120">
        <v>20000000</v>
      </c>
      <c r="H53" s="119">
        <v>2411000</v>
      </c>
      <c r="I53" s="120">
        <v>2411210</v>
      </c>
      <c r="J53" s="119">
        <v>359000</v>
      </c>
      <c r="K53" s="120">
        <v>1458359</v>
      </c>
      <c r="L53" s="119">
        <v>1862000</v>
      </c>
      <c r="M53" s="120">
        <v>762640</v>
      </c>
      <c r="N53" s="119">
        <v>15368000</v>
      </c>
      <c r="O53" s="120">
        <v>14651360</v>
      </c>
      <c r="P53" s="119">
        <f t="shared" si="27"/>
        <v>20000000</v>
      </c>
      <c r="Q53" s="120">
        <f t="shared" si="28"/>
        <v>19283569</v>
      </c>
      <c r="R53" s="59">
        <f t="shared" si="29"/>
        <v>725.34908700322239</v>
      </c>
      <c r="S53" s="60">
        <f t="shared" si="30"/>
        <v>1821.1371026958986</v>
      </c>
      <c r="T53" s="59">
        <f t="shared" si="31"/>
        <v>100</v>
      </c>
      <c r="U53" s="61">
        <f t="shared" si="32"/>
        <v>96.417845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20000000</v>
      </c>
      <c r="C55" s="121">
        <f>SUM(C44:C54)</f>
        <v>0</v>
      </c>
      <c r="D55" s="121"/>
      <c r="E55" s="121">
        <f t="shared" si="26"/>
        <v>20000000</v>
      </c>
      <c r="F55" s="122">
        <f t="shared" ref="F55:O55" si="33">SUM(F44:F54)</f>
        <v>20000000</v>
      </c>
      <c r="G55" s="123">
        <f t="shared" si="33"/>
        <v>20000000</v>
      </c>
      <c r="H55" s="122">
        <f t="shared" si="33"/>
        <v>2411000</v>
      </c>
      <c r="I55" s="123">
        <f t="shared" si="33"/>
        <v>2411210</v>
      </c>
      <c r="J55" s="122">
        <f t="shared" si="33"/>
        <v>359000</v>
      </c>
      <c r="K55" s="123">
        <f t="shared" si="33"/>
        <v>1458359</v>
      </c>
      <c r="L55" s="122">
        <f t="shared" si="33"/>
        <v>1862000</v>
      </c>
      <c r="M55" s="123">
        <f t="shared" si="33"/>
        <v>762640</v>
      </c>
      <c r="N55" s="122">
        <f t="shared" si="33"/>
        <v>15368000</v>
      </c>
      <c r="O55" s="123">
        <f t="shared" si="33"/>
        <v>14651360</v>
      </c>
      <c r="P55" s="122">
        <f t="shared" si="27"/>
        <v>20000000</v>
      </c>
      <c r="Q55" s="123">
        <f t="shared" si="28"/>
        <v>19283569</v>
      </c>
      <c r="R55" s="63">
        <f t="shared" si="29"/>
        <v>725.34908700322239</v>
      </c>
      <c r="S55" s="64">
        <f t="shared" si="30"/>
        <v>1821.1371026958986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96.417845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73688000</v>
      </c>
      <c r="C69" s="130">
        <f>SUM(C9:C16,C19:C25,C28:C31,C34,C37:C41,C44:C54,C57:C60,C63:C67)</f>
        <v>44000000</v>
      </c>
      <c r="D69" s="130"/>
      <c r="E69" s="130">
        <f t="shared" si="35"/>
        <v>117688000</v>
      </c>
      <c r="F69" s="131">
        <f t="shared" ref="F69:O69" si="43">SUM(F9:F16,F19:F25,F28:F31,F34,F37:F41,F44:F54,F57:F60,F63:F67)</f>
        <v>117688000</v>
      </c>
      <c r="G69" s="132">
        <f t="shared" si="43"/>
        <v>27688000</v>
      </c>
      <c r="H69" s="131">
        <f t="shared" si="43"/>
        <v>4989000</v>
      </c>
      <c r="I69" s="132">
        <f t="shared" si="43"/>
        <v>3584672</v>
      </c>
      <c r="J69" s="131">
        <f t="shared" si="43"/>
        <v>1354000</v>
      </c>
      <c r="K69" s="132">
        <f t="shared" si="43"/>
        <v>2860285</v>
      </c>
      <c r="L69" s="131">
        <f t="shared" si="43"/>
        <v>2161000</v>
      </c>
      <c r="M69" s="132">
        <f t="shared" si="43"/>
        <v>776603</v>
      </c>
      <c r="N69" s="131">
        <f t="shared" si="43"/>
        <v>15565000</v>
      </c>
      <c r="O69" s="132">
        <f t="shared" si="43"/>
        <v>19739362</v>
      </c>
      <c r="P69" s="131">
        <f t="shared" si="36"/>
        <v>24069000</v>
      </c>
      <c r="Q69" s="132">
        <f t="shared" si="37"/>
        <v>26960922</v>
      </c>
      <c r="R69" s="72">
        <f t="shared" si="38"/>
        <v>620.26839426191577</v>
      </c>
      <c r="S69" s="73">
        <f t="shared" si="39"/>
        <v>2441.7571139951815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86.92935567754985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97.374032071655591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25180000</v>
      </c>
      <c r="C71" s="118"/>
      <c r="D71" s="118"/>
      <c r="E71" s="118">
        <f>$B71      +$C71      +$D71</f>
        <v>25180000</v>
      </c>
      <c r="F71" s="119">
        <v>25180000</v>
      </c>
      <c r="G71" s="120">
        <v>25180000</v>
      </c>
      <c r="H71" s="119">
        <v>7423000</v>
      </c>
      <c r="I71" s="120">
        <v>6973779</v>
      </c>
      <c r="J71" s="119">
        <v>7979000</v>
      </c>
      <c r="K71" s="120">
        <v>7360051</v>
      </c>
      <c r="L71" s="119">
        <v>2816000</v>
      </c>
      <c r="M71" s="120">
        <v>2602454</v>
      </c>
      <c r="N71" s="119">
        <v>6962000</v>
      </c>
      <c r="O71" s="120">
        <v>6471081</v>
      </c>
      <c r="P71" s="119">
        <f>$H71      +$J71      +$L71      +$N71</f>
        <v>25180000</v>
      </c>
      <c r="Q71" s="120">
        <f>$I71      +$K71      +$M71      +$O71</f>
        <v>23407365</v>
      </c>
      <c r="R71" s="59">
        <f>IF(($L71      =0),0,((($N71      -$L71      )/$L71      )*100))</f>
        <v>147.23011363636365</v>
      </c>
      <c r="S71" s="60">
        <f>IF(($M71      =0),0,((($O71      -$M71      )/$M71      )*100))</f>
        <v>148.65304055326243</v>
      </c>
      <c r="T71" s="59">
        <f>IF(($E71      =0),0,(($P71      /$E71      )*100))</f>
        <v>100</v>
      </c>
      <c r="U71" s="61">
        <f>IF(($E71      =0),0,(($Q71      /$E71      )*100))</f>
        <v>92.960146942017474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25180000</v>
      </c>
      <c r="C73" s="127">
        <f>SUM(C71:C72)</f>
        <v>0</v>
      </c>
      <c r="D73" s="127"/>
      <c r="E73" s="127">
        <f>$B73      +$C73      +$D73</f>
        <v>25180000</v>
      </c>
      <c r="F73" s="128">
        <f t="shared" ref="F73:O73" si="44">SUM(F71:F72)</f>
        <v>25180000</v>
      </c>
      <c r="G73" s="129">
        <f t="shared" si="44"/>
        <v>25180000</v>
      </c>
      <c r="H73" s="128">
        <f t="shared" si="44"/>
        <v>7423000</v>
      </c>
      <c r="I73" s="129">
        <f t="shared" si="44"/>
        <v>6973779</v>
      </c>
      <c r="J73" s="128">
        <f t="shared" si="44"/>
        <v>7979000</v>
      </c>
      <c r="K73" s="129">
        <f t="shared" si="44"/>
        <v>7360051</v>
      </c>
      <c r="L73" s="128">
        <f t="shared" si="44"/>
        <v>2816000</v>
      </c>
      <c r="M73" s="129">
        <f t="shared" si="44"/>
        <v>2602454</v>
      </c>
      <c r="N73" s="128">
        <f t="shared" si="44"/>
        <v>6962000</v>
      </c>
      <c r="O73" s="129">
        <f t="shared" si="44"/>
        <v>6471081</v>
      </c>
      <c r="P73" s="128">
        <f>$H73      +$J73      +$L73      +$N73</f>
        <v>25180000</v>
      </c>
      <c r="Q73" s="129">
        <f>$I73      +$K73      +$M73      +$O73</f>
        <v>23407365</v>
      </c>
      <c r="R73" s="68">
        <f>IF(($L73      =0),0,((($N73      -$L73      )/$L73      )*100))</f>
        <v>147.23011363636365</v>
      </c>
      <c r="S73" s="69">
        <f>IF(($M73      =0),0,((($O73      -$M73      )/$M73      )*100))</f>
        <v>148.65304055326243</v>
      </c>
      <c r="T73" s="68">
        <f>IF(($E71      =0),0,(($P71      /$E71      )*100))</f>
        <v>100</v>
      </c>
      <c r="U73" s="70">
        <f>IF($E71   =0,0,($Q71   /$E71 )*100)</f>
        <v>92.960146942017474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25180000</v>
      </c>
      <c r="C74" s="130">
        <f>SUM(C71:C72)</f>
        <v>0</v>
      </c>
      <c r="D74" s="130"/>
      <c r="E74" s="130">
        <f>$B74      +$C74      +$D74</f>
        <v>25180000</v>
      </c>
      <c r="F74" s="131">
        <f t="shared" ref="F74:O74" si="45">SUM(F71:F72)</f>
        <v>25180000</v>
      </c>
      <c r="G74" s="132">
        <f t="shared" si="45"/>
        <v>25180000</v>
      </c>
      <c r="H74" s="131">
        <f t="shared" si="45"/>
        <v>7423000</v>
      </c>
      <c r="I74" s="132">
        <f t="shared" si="45"/>
        <v>6973779</v>
      </c>
      <c r="J74" s="131">
        <f t="shared" si="45"/>
        <v>7979000</v>
      </c>
      <c r="K74" s="132">
        <f t="shared" si="45"/>
        <v>7360051</v>
      </c>
      <c r="L74" s="131">
        <f t="shared" si="45"/>
        <v>2816000</v>
      </c>
      <c r="M74" s="132">
        <f t="shared" si="45"/>
        <v>2602454</v>
      </c>
      <c r="N74" s="131">
        <f t="shared" si="45"/>
        <v>6962000</v>
      </c>
      <c r="O74" s="132">
        <f t="shared" si="45"/>
        <v>6471081</v>
      </c>
      <c r="P74" s="131">
        <f>$H74      +$J74      +$L74      +$N74</f>
        <v>25180000</v>
      </c>
      <c r="Q74" s="132">
        <f>$I74      +$K74      +$M74      +$O74</f>
        <v>23407365</v>
      </c>
      <c r="R74" s="72">
        <f>IF(($L74      =0),0,((($N74      -$L74      )/$L74      )*100))</f>
        <v>147.23011363636365</v>
      </c>
      <c r="S74" s="73">
        <f>IF(($M74      =0),0,((($O74      -$M74      )/$M74      )*100))</f>
        <v>148.65304055326243</v>
      </c>
      <c r="T74" s="72">
        <f>IF(($E71      =0),0,(($P71      /$E71      )*100))</f>
        <v>100</v>
      </c>
      <c r="U74" s="76">
        <f>IF($E71   =0,0,($Q71   /$E71 )*100)</f>
        <v>92.960146942017474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98868000</v>
      </c>
      <c r="C75" s="130">
        <f>SUM(C9:C16,C19:C25,C28:C31,C34,C37:C41,C44:C54,C57:C60,C63:C67,C71:C72)</f>
        <v>44000000</v>
      </c>
      <c r="D75" s="130"/>
      <c r="E75" s="130">
        <f>$B75      +$C75      +$D75</f>
        <v>142868000</v>
      </c>
      <c r="F75" s="131">
        <f t="shared" ref="F75:O75" si="46">SUM(F9:F16,F19:F25,F28:F31,F34,F37:F41,F44:F54,F57:F60,F63:F67,F71:F72)</f>
        <v>142868000</v>
      </c>
      <c r="G75" s="132">
        <f t="shared" si="46"/>
        <v>52868000</v>
      </c>
      <c r="H75" s="131">
        <f t="shared" si="46"/>
        <v>12412000</v>
      </c>
      <c r="I75" s="132">
        <f t="shared" si="46"/>
        <v>10558451</v>
      </c>
      <c r="J75" s="131">
        <f t="shared" si="46"/>
        <v>9333000</v>
      </c>
      <c r="K75" s="132">
        <f t="shared" si="46"/>
        <v>10220336</v>
      </c>
      <c r="L75" s="131">
        <f t="shared" si="46"/>
        <v>4977000</v>
      </c>
      <c r="M75" s="132">
        <f t="shared" si="46"/>
        <v>3379057</v>
      </c>
      <c r="N75" s="131">
        <f t="shared" si="46"/>
        <v>22527000</v>
      </c>
      <c r="O75" s="132">
        <f t="shared" si="46"/>
        <v>26210443</v>
      </c>
      <c r="P75" s="131">
        <f>$H75      +$J75      +$L75      +$N75</f>
        <v>49249000</v>
      </c>
      <c r="Q75" s="132">
        <f>$I75      +$K75      +$M75      +$O75</f>
        <v>50368287</v>
      </c>
      <c r="R75" s="72">
        <f>IF(($L75      =0),0,((($N75      -$L75      )/$L75      )*100))</f>
        <v>352.62206148282098</v>
      </c>
      <c r="S75" s="73">
        <f>IF(($M75      =0),0,((($O75      -$M75      )/$M75      )*100))</f>
        <v>675.67330175253039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93.15464931527579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95.271784444276307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QyacOHdS2wHE9HKZQIT75dNHa0F0rTxJJrUco4jBcslN4Tq8fQJEa388MsMAicqKK2hgfjbwvMrNFuwktoZ2vw==" saltValue="O8gtuoXzQIwmBN/69CXSI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581000</v>
      </c>
      <c r="I10" s="120">
        <v>536237</v>
      </c>
      <c r="J10" s="119">
        <v>233000</v>
      </c>
      <c r="K10" s="120">
        <v>232945</v>
      </c>
      <c r="L10" s="119">
        <v>132000</v>
      </c>
      <c r="M10" s="120">
        <v>130835</v>
      </c>
      <c r="N10" s="119">
        <v>273000</v>
      </c>
      <c r="O10" s="120">
        <v>591861</v>
      </c>
      <c r="P10" s="119">
        <f t="shared" ref="P10:P17" si="1">$H10      +$J10      +$L10      +$N10</f>
        <v>1219000</v>
      </c>
      <c r="Q10" s="120">
        <f t="shared" ref="Q10:Q17" si="2">$I10      +$K10      +$M10      +$O10</f>
        <v>1491878</v>
      </c>
      <c r="R10" s="59">
        <f t="shared" ref="R10:R17" si="3">IF(($L10      =0),0,((($N10      -$L10      )/$L10      )*100))</f>
        <v>106.81818181818181</v>
      </c>
      <c r="S10" s="60">
        <f t="shared" ref="S10:S17" si="4">IF(($M10      =0),0,((($O10      -$M10      )/$M10      )*100))</f>
        <v>352.3720716933542</v>
      </c>
      <c r="T10" s="59">
        <f t="shared" ref="T10:T17" si="5">IF(($E10      =0),0,(($P10      /$E10      )*100))</f>
        <v>60.95</v>
      </c>
      <c r="U10" s="61">
        <f t="shared" ref="U10:U17" si="6">IF(($E10      =0),0,(($Q10      /$E10      )*100))</f>
        <v>74.593900000000005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46000000</v>
      </c>
      <c r="C16" s="118">
        <v>-6000000</v>
      </c>
      <c r="D16" s="118"/>
      <c r="E16" s="118">
        <f t="shared" si="0"/>
        <v>40000000</v>
      </c>
      <c r="F16" s="119">
        <v>40000000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48000000</v>
      </c>
      <c r="C17" s="121">
        <f>SUM(C9:C16)</f>
        <v>-6000000</v>
      </c>
      <c r="D17" s="121"/>
      <c r="E17" s="121">
        <f t="shared" si="0"/>
        <v>42000000</v>
      </c>
      <c r="F17" s="122">
        <f t="shared" ref="F17:O17" si="7">SUM(F9:F16)</f>
        <v>42000000</v>
      </c>
      <c r="G17" s="123">
        <f t="shared" si="7"/>
        <v>2000000</v>
      </c>
      <c r="H17" s="122">
        <f t="shared" si="7"/>
        <v>581000</v>
      </c>
      <c r="I17" s="123">
        <f t="shared" si="7"/>
        <v>536237</v>
      </c>
      <c r="J17" s="122">
        <f t="shared" si="7"/>
        <v>233000</v>
      </c>
      <c r="K17" s="123">
        <f t="shared" si="7"/>
        <v>232945</v>
      </c>
      <c r="L17" s="122">
        <f t="shared" si="7"/>
        <v>132000</v>
      </c>
      <c r="M17" s="123">
        <f t="shared" si="7"/>
        <v>130835</v>
      </c>
      <c r="N17" s="122">
        <f t="shared" si="7"/>
        <v>273000</v>
      </c>
      <c r="O17" s="123">
        <f t="shared" si="7"/>
        <v>591861</v>
      </c>
      <c r="P17" s="122">
        <f t="shared" si="1"/>
        <v>1219000</v>
      </c>
      <c r="Q17" s="123">
        <f t="shared" si="2"/>
        <v>1491878</v>
      </c>
      <c r="R17" s="63">
        <f t="shared" si="3"/>
        <v>106.81818181818181</v>
      </c>
      <c r="S17" s="64">
        <f t="shared" si="4"/>
        <v>352.3720716933542</v>
      </c>
      <c r="T17" s="63">
        <f>IF((SUM($E9:$E14))=0,0,(P17/(SUM($E9:$E14))*100))</f>
        <v>60.95</v>
      </c>
      <c r="U17" s="65">
        <f>IF((SUM($E9:$E14))=0,0,(Q17/(SUM($E9:$E14))*100))</f>
        <v>74.593900000000005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6100000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6100000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1533000</v>
      </c>
      <c r="C34" s="118"/>
      <c r="D34" s="118"/>
      <c r="E34" s="118">
        <f>$B34      +$C34      +$D34</f>
        <v>1533000</v>
      </c>
      <c r="F34" s="119">
        <v>1533000</v>
      </c>
      <c r="G34" s="120">
        <v>1533000</v>
      </c>
      <c r="H34" s="119">
        <v>11000</v>
      </c>
      <c r="I34" s="120">
        <v>6120</v>
      </c>
      <c r="J34" s="119">
        <v>892000</v>
      </c>
      <c r="K34" s="120">
        <v>892541</v>
      </c>
      <c r="L34" s="119">
        <v>630000</v>
      </c>
      <c r="M34" s="120">
        <v>629749</v>
      </c>
      <c r="N34" s="119"/>
      <c r="O34" s="120">
        <v>4590</v>
      </c>
      <c r="P34" s="119">
        <f>$H34      +$J34      +$L34      +$N34</f>
        <v>1533000</v>
      </c>
      <c r="Q34" s="120">
        <f>$I34      +$K34      +$M34      +$O34</f>
        <v>1533000</v>
      </c>
      <c r="R34" s="59">
        <f>IF(($L34      =0),0,((($N34      -$L34      )/$L34      )*100))</f>
        <v>-100</v>
      </c>
      <c r="S34" s="60">
        <f>IF(($M34      =0),0,((($O34      -$M34      )/$M34      )*100))</f>
        <v>-99.271138183625538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1533000</v>
      </c>
      <c r="C35" s="121">
        <f>C34</f>
        <v>0</v>
      </c>
      <c r="D35" s="121"/>
      <c r="E35" s="121">
        <f>$B35      +$C35      +$D35</f>
        <v>1533000</v>
      </c>
      <c r="F35" s="122">
        <f t="shared" ref="F35:O35" si="17">F34</f>
        <v>1533000</v>
      </c>
      <c r="G35" s="123">
        <f t="shared" si="17"/>
        <v>1533000</v>
      </c>
      <c r="H35" s="122">
        <f t="shared" si="17"/>
        <v>11000</v>
      </c>
      <c r="I35" s="123">
        <f t="shared" si="17"/>
        <v>6120</v>
      </c>
      <c r="J35" s="122">
        <f t="shared" si="17"/>
        <v>892000</v>
      </c>
      <c r="K35" s="123">
        <f t="shared" si="17"/>
        <v>892541</v>
      </c>
      <c r="L35" s="122">
        <f t="shared" si="17"/>
        <v>630000</v>
      </c>
      <c r="M35" s="123">
        <f t="shared" si="17"/>
        <v>629749</v>
      </c>
      <c r="N35" s="122">
        <f t="shared" si="17"/>
        <v>0</v>
      </c>
      <c r="O35" s="123">
        <f t="shared" si="17"/>
        <v>4590</v>
      </c>
      <c r="P35" s="122">
        <f>$H35      +$J35      +$L35      +$N35</f>
        <v>1533000</v>
      </c>
      <c r="Q35" s="123">
        <f>$I35      +$K35      +$M35      +$O35</f>
        <v>1533000</v>
      </c>
      <c r="R35" s="63">
        <f>IF(($L35      =0),0,((($N35      -$L35      )/$L35      )*100))</f>
        <v>-100</v>
      </c>
      <c r="S35" s="64">
        <f>IF(($M35      =0),0,((($O35      -$M35      )/$M35      )*100))</f>
        <v>-99.271138183625538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10400000</v>
      </c>
      <c r="C37" s="118"/>
      <c r="D37" s="118"/>
      <c r="E37" s="118">
        <f t="shared" ref="E37:E42" si="18">$B37      +$C37      +$D37</f>
        <v>10400000</v>
      </c>
      <c r="F37" s="119">
        <v>10400000</v>
      </c>
      <c r="G37" s="120">
        <v>10400000</v>
      </c>
      <c r="H37" s="119"/>
      <c r="I37" s="120"/>
      <c r="J37" s="119">
        <v>4260000</v>
      </c>
      <c r="K37" s="120">
        <v>6757956</v>
      </c>
      <c r="L37" s="119">
        <v>6140000</v>
      </c>
      <c r="M37" s="120">
        <v>2908279</v>
      </c>
      <c r="N37" s="119"/>
      <c r="O37" s="120">
        <v>594310</v>
      </c>
      <c r="P37" s="119">
        <f t="shared" ref="P37:P42" si="19">$H37      +$J37      +$L37      +$N37</f>
        <v>10400000</v>
      </c>
      <c r="Q37" s="120">
        <f t="shared" ref="Q37:Q42" si="20">$I37      +$K37      +$M37      +$O37</f>
        <v>10260545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-79.564890438640859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98.659086538461537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13454000</v>
      </c>
      <c r="C38" s="118">
        <v>-669000</v>
      </c>
      <c r="D38" s="118"/>
      <c r="E38" s="118">
        <f t="shared" si="18"/>
        <v>12785000</v>
      </c>
      <c r="F38" s="119">
        <v>13454000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23854000</v>
      </c>
      <c r="C42" s="121">
        <f>SUM(C37:C41)</f>
        <v>-669000</v>
      </c>
      <c r="D42" s="121"/>
      <c r="E42" s="121">
        <f t="shared" si="18"/>
        <v>23185000</v>
      </c>
      <c r="F42" s="122">
        <f t="shared" ref="F42:O42" si="25">SUM(F37:F41)</f>
        <v>23854000</v>
      </c>
      <c r="G42" s="123">
        <f t="shared" si="25"/>
        <v>10400000</v>
      </c>
      <c r="H42" s="122">
        <f t="shared" si="25"/>
        <v>0</v>
      </c>
      <c r="I42" s="123">
        <f t="shared" si="25"/>
        <v>0</v>
      </c>
      <c r="J42" s="122">
        <f t="shared" si="25"/>
        <v>4260000</v>
      </c>
      <c r="K42" s="123">
        <f t="shared" si="25"/>
        <v>6757956</v>
      </c>
      <c r="L42" s="122">
        <f t="shared" si="25"/>
        <v>6140000</v>
      </c>
      <c r="M42" s="123">
        <f t="shared" si="25"/>
        <v>2908279</v>
      </c>
      <c r="N42" s="122">
        <f t="shared" si="25"/>
        <v>0</v>
      </c>
      <c r="O42" s="123">
        <f t="shared" si="25"/>
        <v>594310</v>
      </c>
      <c r="P42" s="122">
        <f t="shared" si="19"/>
        <v>10400000</v>
      </c>
      <c r="Q42" s="123">
        <f t="shared" si="20"/>
        <v>10260545</v>
      </c>
      <c r="R42" s="63">
        <f t="shared" si="21"/>
        <v>-100</v>
      </c>
      <c r="S42" s="64">
        <f t="shared" si="22"/>
        <v>-79.564890438640859</v>
      </c>
      <c r="T42" s="63">
        <f>IF((+$E37+$E40) =0,0,(P42   /(+$E37+$E40) )*100)</f>
        <v>100</v>
      </c>
      <c r="U42" s="65">
        <f>IF((+$E37+$E40) =0,0,(Q42   /(+$E37+$E40) )*100)</f>
        <v>98.659086538461537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16016000</v>
      </c>
      <c r="C46" s="118"/>
      <c r="D46" s="118"/>
      <c r="E46" s="118">
        <f t="shared" si="26"/>
        <v>16016000</v>
      </c>
      <c r="F46" s="119">
        <v>16016000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>
        <v>3519000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16016000</v>
      </c>
      <c r="C55" s="121">
        <f>SUM(C44:C54)</f>
        <v>0</v>
      </c>
      <c r="D55" s="121"/>
      <c r="E55" s="121">
        <f t="shared" si="26"/>
        <v>16016000</v>
      </c>
      <c r="F55" s="122">
        <f t="shared" ref="F55:O55" si="33">SUM(F44:F54)</f>
        <v>16016000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>
        <f>SUM(V44:V54)</f>
        <v>3519000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89403000</v>
      </c>
      <c r="C69" s="130">
        <f>SUM(C9:C16,C19:C25,C28:C31,C34,C37:C41,C44:C54,C57:C60,C63:C67)</f>
        <v>-6669000</v>
      </c>
      <c r="D69" s="130"/>
      <c r="E69" s="130">
        <f t="shared" si="35"/>
        <v>82734000</v>
      </c>
      <c r="F69" s="131">
        <f t="shared" ref="F69:O69" si="43">SUM(F9:F16,F19:F25,F28:F31,F34,F37:F41,F44:F54,F57:F60,F63:F67)</f>
        <v>83403000</v>
      </c>
      <c r="G69" s="132">
        <f t="shared" si="43"/>
        <v>13933000</v>
      </c>
      <c r="H69" s="131">
        <f t="shared" si="43"/>
        <v>592000</v>
      </c>
      <c r="I69" s="132">
        <f t="shared" si="43"/>
        <v>542357</v>
      </c>
      <c r="J69" s="131">
        <f t="shared" si="43"/>
        <v>5385000</v>
      </c>
      <c r="K69" s="132">
        <f t="shared" si="43"/>
        <v>7883442</v>
      </c>
      <c r="L69" s="131">
        <f t="shared" si="43"/>
        <v>6902000</v>
      </c>
      <c r="M69" s="132">
        <f t="shared" si="43"/>
        <v>3668863</v>
      </c>
      <c r="N69" s="131">
        <f t="shared" si="43"/>
        <v>273000</v>
      </c>
      <c r="O69" s="132">
        <f t="shared" si="43"/>
        <v>1190761</v>
      </c>
      <c r="P69" s="131">
        <f t="shared" si="36"/>
        <v>13152000</v>
      </c>
      <c r="Q69" s="132">
        <f t="shared" si="37"/>
        <v>13285423</v>
      </c>
      <c r="R69" s="72">
        <f t="shared" si="38"/>
        <v>-96.044624746450296</v>
      </c>
      <c r="S69" s="73">
        <f t="shared" si="39"/>
        <v>-67.544141059505364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94.394602741692395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95.352206990597864</v>
      </c>
      <c r="V69" s="131">
        <f>SUM(V9:V16,V19:V25,V28:V31,V34,V37:V41,V44:V54,V57:V60,V63:V67)</f>
        <v>9619000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18263000</v>
      </c>
      <c r="C71" s="118"/>
      <c r="D71" s="118"/>
      <c r="E71" s="118">
        <f>$B71      +$C71      +$D71</f>
        <v>18263000</v>
      </c>
      <c r="F71" s="119">
        <v>18263000</v>
      </c>
      <c r="G71" s="120">
        <v>18263000</v>
      </c>
      <c r="H71" s="119">
        <v>1959000</v>
      </c>
      <c r="I71" s="120">
        <v>133201</v>
      </c>
      <c r="J71" s="119">
        <v>6285000</v>
      </c>
      <c r="K71" s="120">
        <v>8645976</v>
      </c>
      <c r="L71" s="119">
        <v>4104000</v>
      </c>
      <c r="M71" s="120">
        <v>3197720</v>
      </c>
      <c r="N71" s="119">
        <v>5915000</v>
      </c>
      <c r="O71" s="120">
        <v>6104854</v>
      </c>
      <c r="P71" s="119">
        <f>$H71      +$J71      +$L71      +$N71</f>
        <v>18263000</v>
      </c>
      <c r="Q71" s="120">
        <f>$I71      +$K71      +$M71      +$O71</f>
        <v>18081751</v>
      </c>
      <c r="R71" s="59">
        <f>IF(($L71      =0),0,((($N71      -$L71      )/$L71      )*100))</f>
        <v>44.127680311890835</v>
      </c>
      <c r="S71" s="60">
        <f>IF(($M71      =0),0,((($O71      -$M71      )/$M71      )*100))</f>
        <v>90.912712807875607</v>
      </c>
      <c r="T71" s="59">
        <f>IF(($E71      =0),0,(($P71      /$E71      )*100))</f>
        <v>100</v>
      </c>
      <c r="U71" s="61">
        <f>IF(($E71      =0),0,(($Q71      /$E71      )*100))</f>
        <v>99.007561736844991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18263000</v>
      </c>
      <c r="C73" s="127">
        <f>SUM(C71:C72)</f>
        <v>0</v>
      </c>
      <c r="D73" s="127"/>
      <c r="E73" s="127">
        <f>$B73      +$C73      +$D73</f>
        <v>18263000</v>
      </c>
      <c r="F73" s="128">
        <f t="shared" ref="F73:O73" si="44">SUM(F71:F72)</f>
        <v>18263000</v>
      </c>
      <c r="G73" s="129">
        <f t="shared" si="44"/>
        <v>18263000</v>
      </c>
      <c r="H73" s="128">
        <f t="shared" si="44"/>
        <v>1959000</v>
      </c>
      <c r="I73" s="129">
        <f t="shared" si="44"/>
        <v>133201</v>
      </c>
      <c r="J73" s="128">
        <f t="shared" si="44"/>
        <v>6285000</v>
      </c>
      <c r="K73" s="129">
        <f t="shared" si="44"/>
        <v>8645976</v>
      </c>
      <c r="L73" s="128">
        <f t="shared" si="44"/>
        <v>4104000</v>
      </c>
      <c r="M73" s="129">
        <f t="shared" si="44"/>
        <v>3197720</v>
      </c>
      <c r="N73" s="128">
        <f t="shared" si="44"/>
        <v>5915000</v>
      </c>
      <c r="O73" s="129">
        <f t="shared" si="44"/>
        <v>6104854</v>
      </c>
      <c r="P73" s="128">
        <f>$H73      +$J73      +$L73      +$N73</f>
        <v>18263000</v>
      </c>
      <c r="Q73" s="129">
        <f>$I73      +$K73      +$M73      +$O73</f>
        <v>18081751</v>
      </c>
      <c r="R73" s="68">
        <f>IF(($L73      =0),0,((($N73      -$L73      )/$L73      )*100))</f>
        <v>44.127680311890835</v>
      </c>
      <c r="S73" s="69">
        <f>IF(($M73      =0),0,((($O73      -$M73      )/$M73      )*100))</f>
        <v>90.912712807875607</v>
      </c>
      <c r="T73" s="68">
        <f>IF(($E71      =0),0,(($P71      /$E71      )*100))</f>
        <v>100</v>
      </c>
      <c r="U73" s="70">
        <f>IF($E71   =0,0,($Q71   /$E71 )*100)</f>
        <v>99.007561736844991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18263000</v>
      </c>
      <c r="C74" s="130">
        <f>SUM(C71:C72)</f>
        <v>0</v>
      </c>
      <c r="D74" s="130"/>
      <c r="E74" s="130">
        <f>$B74      +$C74      +$D74</f>
        <v>18263000</v>
      </c>
      <c r="F74" s="131">
        <f t="shared" ref="F74:O74" si="45">SUM(F71:F72)</f>
        <v>18263000</v>
      </c>
      <c r="G74" s="132">
        <f t="shared" si="45"/>
        <v>18263000</v>
      </c>
      <c r="H74" s="131">
        <f t="shared" si="45"/>
        <v>1959000</v>
      </c>
      <c r="I74" s="132">
        <f t="shared" si="45"/>
        <v>133201</v>
      </c>
      <c r="J74" s="131">
        <f t="shared" si="45"/>
        <v>6285000</v>
      </c>
      <c r="K74" s="132">
        <f t="shared" si="45"/>
        <v>8645976</v>
      </c>
      <c r="L74" s="131">
        <f t="shared" si="45"/>
        <v>4104000</v>
      </c>
      <c r="M74" s="132">
        <f t="shared" si="45"/>
        <v>3197720</v>
      </c>
      <c r="N74" s="131">
        <f t="shared" si="45"/>
        <v>5915000</v>
      </c>
      <c r="O74" s="132">
        <f t="shared" si="45"/>
        <v>6104854</v>
      </c>
      <c r="P74" s="131">
        <f>$H74      +$J74      +$L74      +$N74</f>
        <v>18263000</v>
      </c>
      <c r="Q74" s="132">
        <f>$I74      +$K74      +$M74      +$O74</f>
        <v>18081751</v>
      </c>
      <c r="R74" s="72">
        <f>IF(($L74      =0),0,((($N74      -$L74      )/$L74      )*100))</f>
        <v>44.127680311890835</v>
      </c>
      <c r="S74" s="73">
        <f>IF(($M74      =0),0,((($O74      -$M74      )/$M74      )*100))</f>
        <v>90.912712807875607</v>
      </c>
      <c r="T74" s="72">
        <f>IF(($E71      =0),0,(($P71      /$E71      )*100))</f>
        <v>100</v>
      </c>
      <c r="U74" s="76">
        <f>IF($E71   =0,0,($Q71   /$E71 )*100)</f>
        <v>99.007561736844991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107666000</v>
      </c>
      <c r="C75" s="130">
        <f>SUM(C9:C16,C19:C25,C28:C31,C34,C37:C41,C44:C54,C57:C60,C63:C67,C71:C72)</f>
        <v>-6669000</v>
      </c>
      <c r="D75" s="130"/>
      <c r="E75" s="130">
        <f>$B75      +$C75      +$D75</f>
        <v>100997000</v>
      </c>
      <c r="F75" s="131">
        <f t="shared" ref="F75:O75" si="46">SUM(F9:F16,F19:F25,F28:F31,F34,F37:F41,F44:F54,F57:F60,F63:F67,F71:F72)</f>
        <v>101666000</v>
      </c>
      <c r="G75" s="132">
        <f t="shared" si="46"/>
        <v>32196000</v>
      </c>
      <c r="H75" s="131">
        <f t="shared" si="46"/>
        <v>2551000</v>
      </c>
      <c r="I75" s="132">
        <f t="shared" si="46"/>
        <v>675558</v>
      </c>
      <c r="J75" s="131">
        <f t="shared" si="46"/>
        <v>11670000</v>
      </c>
      <c r="K75" s="132">
        <f t="shared" si="46"/>
        <v>16529418</v>
      </c>
      <c r="L75" s="131">
        <f t="shared" si="46"/>
        <v>11006000</v>
      </c>
      <c r="M75" s="132">
        <f t="shared" si="46"/>
        <v>6866583</v>
      </c>
      <c r="N75" s="131">
        <f t="shared" si="46"/>
        <v>6188000</v>
      </c>
      <c r="O75" s="132">
        <f t="shared" si="46"/>
        <v>7295615</v>
      </c>
      <c r="P75" s="131">
        <f>$H75      +$J75      +$L75      +$N75</f>
        <v>31415000</v>
      </c>
      <c r="Q75" s="132">
        <f>$I75      +$K75      +$M75      +$O75</f>
        <v>31367174</v>
      </c>
      <c r="R75" s="72">
        <f>IF(($L75      =0),0,((($N75      -$L75      )/$L75      )*100))</f>
        <v>-43.776122115209887</v>
      </c>
      <c r="S75" s="73">
        <f>IF(($M75      =0),0,((($O75      -$M75      )/$M75      )*100))</f>
        <v>6.2481149648959313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97.574232823953295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97.425686420673372</v>
      </c>
      <c r="V75" s="131">
        <f>SUM(V9:V16,V19:V25,V28:V31,V34,V37:V41,V44:V54,V57:V60,V63:V67,V71:V72)</f>
        <v>9619000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ARBCrq5TzwDRcF9LBH2xbM4BBfNkfw5/cGXcDk8XXLDxovyZn4IEtVPGWe4LOQe4AhgbpB0AKROBl94/xc4jgA==" saltValue="+w7rdZSVPFAunIS8YBLjT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182000</v>
      </c>
      <c r="I10" s="120">
        <v>182141</v>
      </c>
      <c r="J10" s="119">
        <v>556000</v>
      </c>
      <c r="K10" s="120">
        <v>555049</v>
      </c>
      <c r="L10" s="119">
        <v>174000</v>
      </c>
      <c r="M10" s="120">
        <v>174126</v>
      </c>
      <c r="N10" s="119">
        <v>888000</v>
      </c>
      <c r="O10" s="120">
        <v>888683</v>
      </c>
      <c r="P10" s="119">
        <f t="shared" ref="P10:P17" si="1">$H10      +$J10      +$L10      +$N10</f>
        <v>1800000</v>
      </c>
      <c r="Q10" s="120">
        <f t="shared" ref="Q10:Q17" si="2">$I10      +$K10      +$M10      +$O10</f>
        <v>1799999</v>
      </c>
      <c r="R10" s="59">
        <f t="shared" ref="R10:R17" si="3">IF(($L10      =0),0,((($N10      -$L10      )/$L10      )*100))</f>
        <v>410.34482758620692</v>
      </c>
      <c r="S10" s="60">
        <f t="shared" ref="S10:S17" si="4">IF(($M10      =0),0,((($O10      -$M10      )/$M10      )*100))</f>
        <v>410.3677796538139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99.999944444444438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1800000</v>
      </c>
      <c r="C17" s="121">
        <f>SUM(C9:C16)</f>
        <v>0</v>
      </c>
      <c r="D17" s="121"/>
      <c r="E17" s="121">
        <f t="shared" si="0"/>
        <v>1800000</v>
      </c>
      <c r="F17" s="122">
        <f t="shared" ref="F17:O17" si="7">SUM(F9:F16)</f>
        <v>1800000</v>
      </c>
      <c r="G17" s="123">
        <f t="shared" si="7"/>
        <v>1800000</v>
      </c>
      <c r="H17" s="122">
        <f t="shared" si="7"/>
        <v>182000</v>
      </c>
      <c r="I17" s="123">
        <f t="shared" si="7"/>
        <v>182141</v>
      </c>
      <c r="J17" s="122">
        <f t="shared" si="7"/>
        <v>556000</v>
      </c>
      <c r="K17" s="123">
        <f t="shared" si="7"/>
        <v>555049</v>
      </c>
      <c r="L17" s="122">
        <f t="shared" si="7"/>
        <v>174000</v>
      </c>
      <c r="M17" s="123">
        <f t="shared" si="7"/>
        <v>174126</v>
      </c>
      <c r="N17" s="122">
        <f t="shared" si="7"/>
        <v>888000</v>
      </c>
      <c r="O17" s="123">
        <f t="shared" si="7"/>
        <v>888683</v>
      </c>
      <c r="P17" s="122">
        <f t="shared" si="1"/>
        <v>1800000</v>
      </c>
      <c r="Q17" s="123">
        <f t="shared" si="2"/>
        <v>1799999</v>
      </c>
      <c r="R17" s="63">
        <f t="shared" si="3"/>
        <v>410.34482758620692</v>
      </c>
      <c r="S17" s="64">
        <f t="shared" si="4"/>
        <v>410.3677796538139</v>
      </c>
      <c r="T17" s="63">
        <f>IF((SUM($E9:$E14))=0,0,(P17/(SUM($E9:$E14))*100))</f>
        <v>100</v>
      </c>
      <c r="U17" s="65">
        <f>IF((SUM($E9:$E14))=0,0,(Q17/(SUM($E9:$E14))*100))</f>
        <v>99.999944444444438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1700000</v>
      </c>
      <c r="C34" s="118"/>
      <c r="D34" s="118"/>
      <c r="E34" s="118">
        <f>$B34      +$C34      +$D34</f>
        <v>1700000</v>
      </c>
      <c r="F34" s="119">
        <v>1700000</v>
      </c>
      <c r="G34" s="120">
        <v>1700000</v>
      </c>
      <c r="H34" s="119">
        <v>168000</v>
      </c>
      <c r="I34" s="120">
        <v>168483</v>
      </c>
      <c r="J34" s="119">
        <v>819000</v>
      </c>
      <c r="K34" s="120">
        <v>844267</v>
      </c>
      <c r="L34" s="119">
        <v>515000</v>
      </c>
      <c r="M34" s="120">
        <v>491981</v>
      </c>
      <c r="N34" s="119">
        <v>198000</v>
      </c>
      <c r="O34" s="120">
        <v>195268</v>
      </c>
      <c r="P34" s="119">
        <f>$H34      +$J34      +$L34      +$N34</f>
        <v>1700000</v>
      </c>
      <c r="Q34" s="120">
        <f>$I34      +$K34      +$M34      +$O34</f>
        <v>1699999</v>
      </c>
      <c r="R34" s="59">
        <f>IF(($L34      =0),0,((($N34      -$L34      )/$L34      )*100))</f>
        <v>-61.553398058252426</v>
      </c>
      <c r="S34" s="60">
        <f>IF(($M34      =0),0,((($O34      -$M34      )/$M34      )*100))</f>
        <v>-60.309849364101467</v>
      </c>
      <c r="T34" s="59">
        <f>IF(($E34      =0),0,(($P34      /$E34      )*100))</f>
        <v>100</v>
      </c>
      <c r="U34" s="61">
        <f>IF(($E34      =0),0,(($Q34      /$E34      )*100))</f>
        <v>99.999941176470585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1700000</v>
      </c>
      <c r="C35" s="121">
        <f>C34</f>
        <v>0</v>
      </c>
      <c r="D35" s="121"/>
      <c r="E35" s="121">
        <f>$B35      +$C35      +$D35</f>
        <v>1700000</v>
      </c>
      <c r="F35" s="122">
        <f t="shared" ref="F35:O35" si="17">F34</f>
        <v>1700000</v>
      </c>
      <c r="G35" s="123">
        <f t="shared" si="17"/>
        <v>1700000</v>
      </c>
      <c r="H35" s="122">
        <f t="shared" si="17"/>
        <v>168000</v>
      </c>
      <c r="I35" s="123">
        <f t="shared" si="17"/>
        <v>168483</v>
      </c>
      <c r="J35" s="122">
        <f t="shared" si="17"/>
        <v>819000</v>
      </c>
      <c r="K35" s="123">
        <f t="shared" si="17"/>
        <v>844267</v>
      </c>
      <c r="L35" s="122">
        <f t="shared" si="17"/>
        <v>515000</v>
      </c>
      <c r="M35" s="123">
        <f t="shared" si="17"/>
        <v>491981</v>
      </c>
      <c r="N35" s="122">
        <f t="shared" si="17"/>
        <v>198000</v>
      </c>
      <c r="O35" s="123">
        <f t="shared" si="17"/>
        <v>195268</v>
      </c>
      <c r="P35" s="122">
        <f>$H35      +$J35      +$L35      +$N35</f>
        <v>1700000</v>
      </c>
      <c r="Q35" s="123">
        <f>$I35      +$K35      +$M35      +$O35</f>
        <v>1699999</v>
      </c>
      <c r="R35" s="63">
        <f>IF(($L35      =0),0,((($N35      -$L35      )/$L35      )*100))</f>
        <v>-61.553398058252426</v>
      </c>
      <c r="S35" s="64">
        <f>IF(($M35      =0),0,((($O35      -$M35      )/$M35      )*100))</f>
        <v>-60.309849364101467</v>
      </c>
      <c r="T35" s="63">
        <f>IF($E35   =0,0,($P35   /$E35   )*100)</f>
        <v>100</v>
      </c>
      <c r="U35" s="65">
        <f>IF($E35   =0,0,($Q35   /$E35   )*100)</f>
        <v>99.999941176470585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10300000</v>
      </c>
      <c r="C37" s="118"/>
      <c r="D37" s="118"/>
      <c r="E37" s="118">
        <f t="shared" ref="E37:E42" si="18">$B37      +$C37      +$D37</f>
        <v>10300000</v>
      </c>
      <c r="F37" s="119">
        <v>10300000</v>
      </c>
      <c r="G37" s="120">
        <v>10300000</v>
      </c>
      <c r="H37" s="119">
        <v>3750000</v>
      </c>
      <c r="I37" s="120"/>
      <c r="J37" s="119">
        <v>1695000</v>
      </c>
      <c r="K37" s="120">
        <v>2708711</v>
      </c>
      <c r="L37" s="119"/>
      <c r="M37" s="120">
        <v>3864342</v>
      </c>
      <c r="N37" s="119">
        <v>2055000</v>
      </c>
      <c r="O37" s="120">
        <v>3260151</v>
      </c>
      <c r="P37" s="119">
        <f t="shared" ref="P37:P42" si="19">$H37      +$J37      +$L37      +$N37</f>
        <v>7500000</v>
      </c>
      <c r="Q37" s="120">
        <f t="shared" ref="Q37:Q42" si="20">$I37      +$K37      +$M37      +$O37</f>
        <v>9833204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-15.635029197726288</v>
      </c>
      <c r="T37" s="59">
        <f t="shared" ref="T37:T42" si="23">IF(($E37      =0),0,(($P37      /$E37      )*100))</f>
        <v>72.815533980582529</v>
      </c>
      <c r="U37" s="61">
        <f t="shared" ref="U37:U42" si="24">IF(($E37      =0),0,(($Q37      /$E37      )*100))</f>
        <v>95.468000000000004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10300000</v>
      </c>
      <c r="C42" s="121">
        <f>SUM(C37:C41)</f>
        <v>0</v>
      </c>
      <c r="D42" s="121"/>
      <c r="E42" s="121">
        <f t="shared" si="18"/>
        <v>10300000</v>
      </c>
      <c r="F42" s="122">
        <f t="shared" ref="F42:O42" si="25">SUM(F37:F41)</f>
        <v>10300000</v>
      </c>
      <c r="G42" s="123">
        <f t="shared" si="25"/>
        <v>10300000</v>
      </c>
      <c r="H42" s="122">
        <f t="shared" si="25"/>
        <v>3750000</v>
      </c>
      <c r="I42" s="123">
        <f t="shared" si="25"/>
        <v>0</v>
      </c>
      <c r="J42" s="122">
        <f t="shared" si="25"/>
        <v>1695000</v>
      </c>
      <c r="K42" s="123">
        <f t="shared" si="25"/>
        <v>2708711</v>
      </c>
      <c r="L42" s="122">
        <f t="shared" si="25"/>
        <v>0</v>
      </c>
      <c r="M42" s="123">
        <f t="shared" si="25"/>
        <v>3864342</v>
      </c>
      <c r="N42" s="122">
        <f t="shared" si="25"/>
        <v>2055000</v>
      </c>
      <c r="O42" s="123">
        <f t="shared" si="25"/>
        <v>3260151</v>
      </c>
      <c r="P42" s="122">
        <f t="shared" si="19"/>
        <v>7500000</v>
      </c>
      <c r="Q42" s="123">
        <f t="shared" si="20"/>
        <v>9833204</v>
      </c>
      <c r="R42" s="63">
        <f t="shared" si="21"/>
        <v>0</v>
      </c>
      <c r="S42" s="64">
        <f t="shared" si="22"/>
        <v>-15.635029197726288</v>
      </c>
      <c r="T42" s="63">
        <f>IF((+$E37+$E40) =0,0,(P42   /(+$E37+$E40) )*100)</f>
        <v>72.815533980582529</v>
      </c>
      <c r="U42" s="65">
        <f>IF((+$E37+$E40) =0,0,(Q42   /(+$E37+$E40) )*100)</f>
        <v>95.468000000000004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13800000</v>
      </c>
      <c r="C69" s="130">
        <f>SUM(C9:C16,C19:C25,C28:C31,C34,C37:C41,C44:C54,C57:C60,C63:C67)</f>
        <v>0</v>
      </c>
      <c r="D69" s="130"/>
      <c r="E69" s="130">
        <f t="shared" si="35"/>
        <v>13800000</v>
      </c>
      <c r="F69" s="131">
        <f t="shared" ref="F69:O69" si="43">SUM(F9:F16,F19:F25,F28:F31,F34,F37:F41,F44:F54,F57:F60,F63:F67)</f>
        <v>13800000</v>
      </c>
      <c r="G69" s="132">
        <f t="shared" si="43"/>
        <v>13800000</v>
      </c>
      <c r="H69" s="131">
        <f t="shared" si="43"/>
        <v>4100000</v>
      </c>
      <c r="I69" s="132">
        <f t="shared" si="43"/>
        <v>350624</v>
      </c>
      <c r="J69" s="131">
        <f t="shared" si="43"/>
        <v>3070000</v>
      </c>
      <c r="K69" s="132">
        <f t="shared" si="43"/>
        <v>4108027</v>
      </c>
      <c r="L69" s="131">
        <f t="shared" si="43"/>
        <v>689000</v>
      </c>
      <c r="M69" s="132">
        <f t="shared" si="43"/>
        <v>4530449</v>
      </c>
      <c r="N69" s="131">
        <f t="shared" si="43"/>
        <v>3141000</v>
      </c>
      <c r="O69" s="132">
        <f t="shared" si="43"/>
        <v>4344102</v>
      </c>
      <c r="P69" s="131">
        <f t="shared" si="36"/>
        <v>11000000</v>
      </c>
      <c r="Q69" s="132">
        <f t="shared" si="37"/>
        <v>13333202</v>
      </c>
      <c r="R69" s="72">
        <f t="shared" si="38"/>
        <v>355.87808417997098</v>
      </c>
      <c r="S69" s="73">
        <f t="shared" si="39"/>
        <v>-4.1132126197646199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79.710144927536234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96.617405797101455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16912000</v>
      </c>
      <c r="C71" s="118"/>
      <c r="D71" s="118"/>
      <c r="E71" s="118">
        <f>$B71      +$C71      +$D71</f>
        <v>16912000</v>
      </c>
      <c r="F71" s="119">
        <v>16912000</v>
      </c>
      <c r="G71" s="120">
        <v>16912000</v>
      </c>
      <c r="H71" s="119">
        <v>2296000</v>
      </c>
      <c r="I71" s="120">
        <v>2797266</v>
      </c>
      <c r="J71" s="119">
        <v>5047000</v>
      </c>
      <c r="K71" s="120">
        <v>5046539</v>
      </c>
      <c r="L71" s="119">
        <v>2557000</v>
      </c>
      <c r="M71" s="120">
        <v>2834241</v>
      </c>
      <c r="N71" s="119">
        <v>7009000</v>
      </c>
      <c r="O71" s="120">
        <v>6233394</v>
      </c>
      <c r="P71" s="119">
        <f>$H71      +$J71      +$L71      +$N71</f>
        <v>16909000</v>
      </c>
      <c r="Q71" s="120">
        <f>$I71      +$K71      +$M71      +$O71</f>
        <v>16911440</v>
      </c>
      <c r="R71" s="59">
        <f>IF(($L71      =0),0,((($N71      -$L71      )/$L71      )*100))</f>
        <v>174.11028549080953</v>
      </c>
      <c r="S71" s="60">
        <f>IF(($M71      =0),0,((($O71      -$M71      )/$M71      )*100))</f>
        <v>119.93168541419026</v>
      </c>
      <c r="T71" s="59">
        <f>IF(($E71      =0),0,(($P71      /$E71      )*100))</f>
        <v>99.982261116367084</v>
      </c>
      <c r="U71" s="61">
        <f>IF(($E71      =0),0,(($Q71      /$E71      )*100))</f>
        <v>99.996688741721854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16912000</v>
      </c>
      <c r="C73" s="127">
        <f>SUM(C71:C72)</f>
        <v>0</v>
      </c>
      <c r="D73" s="127"/>
      <c r="E73" s="127">
        <f>$B73      +$C73      +$D73</f>
        <v>16912000</v>
      </c>
      <c r="F73" s="128">
        <f t="shared" ref="F73:O73" si="44">SUM(F71:F72)</f>
        <v>16912000</v>
      </c>
      <c r="G73" s="129">
        <f t="shared" si="44"/>
        <v>16912000</v>
      </c>
      <c r="H73" s="128">
        <f t="shared" si="44"/>
        <v>2296000</v>
      </c>
      <c r="I73" s="129">
        <f t="shared" si="44"/>
        <v>2797266</v>
      </c>
      <c r="J73" s="128">
        <f t="shared" si="44"/>
        <v>5047000</v>
      </c>
      <c r="K73" s="129">
        <f t="shared" si="44"/>
        <v>5046539</v>
      </c>
      <c r="L73" s="128">
        <f t="shared" si="44"/>
        <v>2557000</v>
      </c>
      <c r="M73" s="129">
        <f t="shared" si="44"/>
        <v>2834241</v>
      </c>
      <c r="N73" s="128">
        <f t="shared" si="44"/>
        <v>7009000</v>
      </c>
      <c r="O73" s="129">
        <f t="shared" si="44"/>
        <v>6233394</v>
      </c>
      <c r="P73" s="128">
        <f>$H73      +$J73      +$L73      +$N73</f>
        <v>16909000</v>
      </c>
      <c r="Q73" s="129">
        <f>$I73      +$K73      +$M73      +$O73</f>
        <v>16911440</v>
      </c>
      <c r="R73" s="68">
        <f>IF(($L73      =0),0,((($N73      -$L73      )/$L73      )*100))</f>
        <v>174.11028549080953</v>
      </c>
      <c r="S73" s="69">
        <f>IF(($M73      =0),0,((($O73      -$M73      )/$M73      )*100))</f>
        <v>119.93168541419026</v>
      </c>
      <c r="T73" s="68">
        <f>IF(($E71      =0),0,(($P71      /$E71      )*100))</f>
        <v>99.982261116367084</v>
      </c>
      <c r="U73" s="70">
        <f>IF($E71   =0,0,($Q71   /$E71 )*100)</f>
        <v>99.996688741721854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16912000</v>
      </c>
      <c r="C74" s="130">
        <f>SUM(C71:C72)</f>
        <v>0</v>
      </c>
      <c r="D74" s="130"/>
      <c r="E74" s="130">
        <f>$B74      +$C74      +$D74</f>
        <v>16912000</v>
      </c>
      <c r="F74" s="131">
        <f t="shared" ref="F74:O74" si="45">SUM(F71:F72)</f>
        <v>16912000</v>
      </c>
      <c r="G74" s="132">
        <f t="shared" si="45"/>
        <v>16912000</v>
      </c>
      <c r="H74" s="131">
        <f t="shared" si="45"/>
        <v>2296000</v>
      </c>
      <c r="I74" s="132">
        <f t="shared" si="45"/>
        <v>2797266</v>
      </c>
      <c r="J74" s="131">
        <f t="shared" si="45"/>
        <v>5047000</v>
      </c>
      <c r="K74" s="132">
        <f t="shared" si="45"/>
        <v>5046539</v>
      </c>
      <c r="L74" s="131">
        <f t="shared" si="45"/>
        <v>2557000</v>
      </c>
      <c r="M74" s="132">
        <f t="shared" si="45"/>
        <v>2834241</v>
      </c>
      <c r="N74" s="131">
        <f t="shared" si="45"/>
        <v>7009000</v>
      </c>
      <c r="O74" s="132">
        <f t="shared" si="45"/>
        <v>6233394</v>
      </c>
      <c r="P74" s="131">
        <f>$H74      +$J74      +$L74      +$N74</f>
        <v>16909000</v>
      </c>
      <c r="Q74" s="132">
        <f>$I74      +$K74      +$M74      +$O74</f>
        <v>16911440</v>
      </c>
      <c r="R74" s="72">
        <f>IF(($L74      =0),0,((($N74      -$L74      )/$L74      )*100))</f>
        <v>174.11028549080953</v>
      </c>
      <c r="S74" s="73">
        <f>IF(($M74      =0),0,((($O74      -$M74      )/$M74      )*100))</f>
        <v>119.93168541419026</v>
      </c>
      <c r="T74" s="72">
        <f>IF(($E71      =0),0,(($P71      /$E71      )*100))</f>
        <v>99.982261116367084</v>
      </c>
      <c r="U74" s="76">
        <f>IF($E71   =0,0,($Q71   /$E71 )*100)</f>
        <v>99.996688741721854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30712000</v>
      </c>
      <c r="C75" s="130">
        <f>SUM(C9:C16,C19:C25,C28:C31,C34,C37:C41,C44:C54,C57:C60,C63:C67,C71:C72)</f>
        <v>0</v>
      </c>
      <c r="D75" s="130"/>
      <c r="E75" s="130">
        <f>$B75      +$C75      +$D75</f>
        <v>30712000</v>
      </c>
      <c r="F75" s="131">
        <f t="shared" ref="F75:O75" si="46">SUM(F9:F16,F19:F25,F28:F31,F34,F37:F41,F44:F54,F57:F60,F63:F67,F71:F72)</f>
        <v>30712000</v>
      </c>
      <c r="G75" s="132">
        <f t="shared" si="46"/>
        <v>30712000</v>
      </c>
      <c r="H75" s="131">
        <f t="shared" si="46"/>
        <v>6396000</v>
      </c>
      <c r="I75" s="132">
        <f t="shared" si="46"/>
        <v>3147890</v>
      </c>
      <c r="J75" s="131">
        <f t="shared" si="46"/>
        <v>8117000</v>
      </c>
      <c r="K75" s="132">
        <f t="shared" si="46"/>
        <v>9154566</v>
      </c>
      <c r="L75" s="131">
        <f t="shared" si="46"/>
        <v>3246000</v>
      </c>
      <c r="M75" s="132">
        <f t="shared" si="46"/>
        <v>7364690</v>
      </c>
      <c r="N75" s="131">
        <f t="shared" si="46"/>
        <v>10150000</v>
      </c>
      <c r="O75" s="132">
        <f t="shared" si="46"/>
        <v>10577496</v>
      </c>
      <c r="P75" s="131">
        <f>$H75      +$J75      +$L75      +$N75</f>
        <v>27909000</v>
      </c>
      <c r="Q75" s="132">
        <f>$I75      +$K75      +$M75      +$O75</f>
        <v>30244642</v>
      </c>
      <c r="R75" s="72">
        <f>IF(($L75      =0),0,((($N75      -$L75      )/$L75      )*100))</f>
        <v>212.69254467036353</v>
      </c>
      <c r="S75" s="73">
        <f>IF(($M75      =0),0,((($O75      -$M75      )/$M75      )*100))</f>
        <v>43.624456698109491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90.873274290179737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98.478256056264655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h4tqDV9d08H9qRwr+9ttwkbqGLylpeqEcmDzmNzre38lW7tdu8rFYEbvNttryOhPq6EOs5wkDWDgV0AxfXoHGQ==" saltValue="g/pVdYO5llCq0+YOIUcQ0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1700000</v>
      </c>
      <c r="C10" s="118"/>
      <c r="D10" s="118"/>
      <c r="E10" s="118">
        <f t="shared" ref="E10:E17" si="0">$B10      +$C10      +$D10</f>
        <v>1700000</v>
      </c>
      <c r="F10" s="119">
        <v>1700000</v>
      </c>
      <c r="G10" s="120">
        <v>1700000</v>
      </c>
      <c r="H10" s="119">
        <v>138000</v>
      </c>
      <c r="I10" s="120">
        <v>137997</v>
      </c>
      <c r="J10" s="119">
        <v>171000</v>
      </c>
      <c r="K10" s="120">
        <v>202628</v>
      </c>
      <c r="L10" s="119">
        <v>73000</v>
      </c>
      <c r="M10" s="120">
        <v>41408</v>
      </c>
      <c r="N10" s="119">
        <v>74000</v>
      </c>
      <c r="O10" s="120">
        <v>990027</v>
      </c>
      <c r="P10" s="119">
        <f t="shared" ref="P10:P17" si="1">$H10      +$J10      +$L10      +$N10</f>
        <v>456000</v>
      </c>
      <c r="Q10" s="120">
        <f t="shared" ref="Q10:Q17" si="2">$I10      +$K10      +$M10      +$O10</f>
        <v>1372060</v>
      </c>
      <c r="R10" s="59">
        <f t="shared" ref="R10:R17" si="3">IF(($L10      =0),0,((($N10      -$L10      )/$L10      )*100))</f>
        <v>1.3698630136986301</v>
      </c>
      <c r="S10" s="60">
        <f t="shared" ref="S10:S17" si="4">IF(($M10      =0),0,((($O10      -$M10      )/$M10      )*100))</f>
        <v>2290.907554095827</v>
      </c>
      <c r="T10" s="59">
        <f t="shared" ref="T10:T17" si="5">IF(($E10      =0),0,(($P10      /$E10      )*100))</f>
        <v>26.823529411764707</v>
      </c>
      <c r="U10" s="61">
        <f t="shared" ref="U10:U17" si="6">IF(($E10      =0),0,(($Q10      /$E10      )*100))</f>
        <v>80.709411764705891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1700000</v>
      </c>
      <c r="C17" s="121">
        <f>SUM(C9:C16)</f>
        <v>0</v>
      </c>
      <c r="D17" s="121"/>
      <c r="E17" s="121">
        <f t="shared" si="0"/>
        <v>1700000</v>
      </c>
      <c r="F17" s="122">
        <f t="shared" ref="F17:O17" si="7">SUM(F9:F16)</f>
        <v>1700000</v>
      </c>
      <c r="G17" s="123">
        <f t="shared" si="7"/>
        <v>1700000</v>
      </c>
      <c r="H17" s="122">
        <f t="shared" si="7"/>
        <v>138000</v>
      </c>
      <c r="I17" s="123">
        <f t="shared" si="7"/>
        <v>137997</v>
      </c>
      <c r="J17" s="122">
        <f t="shared" si="7"/>
        <v>171000</v>
      </c>
      <c r="K17" s="123">
        <f t="shared" si="7"/>
        <v>202628</v>
      </c>
      <c r="L17" s="122">
        <f t="shared" si="7"/>
        <v>73000</v>
      </c>
      <c r="M17" s="123">
        <f t="shared" si="7"/>
        <v>41408</v>
      </c>
      <c r="N17" s="122">
        <f t="shared" si="7"/>
        <v>74000</v>
      </c>
      <c r="O17" s="123">
        <f t="shared" si="7"/>
        <v>990027</v>
      </c>
      <c r="P17" s="122">
        <f t="shared" si="1"/>
        <v>456000</v>
      </c>
      <c r="Q17" s="123">
        <f t="shared" si="2"/>
        <v>1372060</v>
      </c>
      <c r="R17" s="63">
        <f t="shared" si="3"/>
        <v>1.3698630136986301</v>
      </c>
      <c r="S17" s="64">
        <f t="shared" si="4"/>
        <v>2290.907554095827</v>
      </c>
      <c r="T17" s="63">
        <f>IF((SUM($E9:$E14))=0,0,(P17/(SUM($E9:$E14))*100))</f>
        <v>26.823529411764707</v>
      </c>
      <c r="U17" s="65">
        <f>IF((SUM($E9:$E14))=0,0,(Q17/(SUM($E9:$E14))*100))</f>
        <v>80.709411764705891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2096000</v>
      </c>
      <c r="C34" s="118"/>
      <c r="D34" s="118"/>
      <c r="E34" s="118">
        <f>$B34      +$C34      +$D34</f>
        <v>2096000</v>
      </c>
      <c r="F34" s="119">
        <v>2096000</v>
      </c>
      <c r="G34" s="120">
        <v>2096000</v>
      </c>
      <c r="H34" s="119">
        <v>524000</v>
      </c>
      <c r="I34" s="120">
        <v>1027675</v>
      </c>
      <c r="J34" s="119">
        <v>943000</v>
      </c>
      <c r="K34" s="120">
        <v>811036</v>
      </c>
      <c r="L34" s="119"/>
      <c r="M34" s="120">
        <v>257293</v>
      </c>
      <c r="N34" s="119"/>
      <c r="O34" s="120"/>
      <c r="P34" s="119">
        <f>$H34      +$J34      +$L34      +$N34</f>
        <v>1467000</v>
      </c>
      <c r="Q34" s="120">
        <f>$I34      +$K34      +$M34      +$O34</f>
        <v>2096004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69.99045801526718</v>
      </c>
      <c r="U34" s="61">
        <f>IF(($E34      =0),0,(($Q34      /$E34      )*100))</f>
        <v>100.00019083969465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2096000</v>
      </c>
      <c r="C35" s="121">
        <f>C34</f>
        <v>0</v>
      </c>
      <c r="D35" s="121"/>
      <c r="E35" s="121">
        <f>$B35      +$C35      +$D35</f>
        <v>2096000</v>
      </c>
      <c r="F35" s="122">
        <f t="shared" ref="F35:O35" si="17">F34</f>
        <v>2096000</v>
      </c>
      <c r="G35" s="123">
        <f t="shared" si="17"/>
        <v>2096000</v>
      </c>
      <c r="H35" s="122">
        <f t="shared" si="17"/>
        <v>524000</v>
      </c>
      <c r="I35" s="123">
        <f t="shared" si="17"/>
        <v>1027675</v>
      </c>
      <c r="J35" s="122">
        <f t="shared" si="17"/>
        <v>943000</v>
      </c>
      <c r="K35" s="123">
        <f t="shared" si="17"/>
        <v>811036</v>
      </c>
      <c r="L35" s="122">
        <f t="shared" si="17"/>
        <v>0</v>
      </c>
      <c r="M35" s="123">
        <f t="shared" si="17"/>
        <v>257293</v>
      </c>
      <c r="N35" s="122">
        <f t="shared" si="17"/>
        <v>0</v>
      </c>
      <c r="O35" s="123">
        <f t="shared" si="17"/>
        <v>0</v>
      </c>
      <c r="P35" s="122">
        <f>$H35      +$J35      +$L35      +$N35</f>
        <v>1467000</v>
      </c>
      <c r="Q35" s="123">
        <f>$I35      +$K35      +$M35      +$O35</f>
        <v>2096004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69.99045801526718</v>
      </c>
      <c r="U35" s="65">
        <f>IF($E35   =0,0,($Q35   /$E35   )*100)</f>
        <v>100.00019083969465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>
        <v>4547000</v>
      </c>
      <c r="O37" s="120"/>
      <c r="P37" s="119">
        <f t="shared" ref="P37:P42" si="19">$H37      +$J37      +$L37      +$N37</f>
        <v>4547000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>
        <v>4536000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4547000</v>
      </c>
      <c r="O42" s="123">
        <f t="shared" si="25"/>
        <v>0</v>
      </c>
      <c r="P42" s="122">
        <f t="shared" si="19"/>
        <v>4547000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>
        <f>SUM(V37:V41)</f>
        <v>4536000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3796000</v>
      </c>
      <c r="C69" s="130">
        <f>SUM(C9:C16,C19:C25,C28:C31,C34,C37:C41,C44:C54,C57:C60,C63:C67)</f>
        <v>0</v>
      </c>
      <c r="D69" s="130"/>
      <c r="E69" s="130">
        <f t="shared" si="35"/>
        <v>3796000</v>
      </c>
      <c r="F69" s="131">
        <f t="shared" ref="F69:O69" si="43">SUM(F9:F16,F19:F25,F28:F31,F34,F37:F41,F44:F54,F57:F60,F63:F67)</f>
        <v>3796000</v>
      </c>
      <c r="G69" s="132">
        <f t="shared" si="43"/>
        <v>3796000</v>
      </c>
      <c r="H69" s="131">
        <f t="shared" si="43"/>
        <v>662000</v>
      </c>
      <c r="I69" s="132">
        <f t="shared" si="43"/>
        <v>1165672</v>
      </c>
      <c r="J69" s="131">
        <f t="shared" si="43"/>
        <v>1114000</v>
      </c>
      <c r="K69" s="132">
        <f t="shared" si="43"/>
        <v>1013664</v>
      </c>
      <c r="L69" s="131">
        <f t="shared" si="43"/>
        <v>73000</v>
      </c>
      <c r="M69" s="132">
        <f t="shared" si="43"/>
        <v>298701</v>
      </c>
      <c r="N69" s="131">
        <f t="shared" si="43"/>
        <v>4621000</v>
      </c>
      <c r="O69" s="132">
        <f t="shared" si="43"/>
        <v>990027</v>
      </c>
      <c r="P69" s="131">
        <f t="shared" si="36"/>
        <v>6470000</v>
      </c>
      <c r="Q69" s="132">
        <f t="shared" si="37"/>
        <v>3468064</v>
      </c>
      <c r="R69" s="72">
        <f t="shared" si="38"/>
        <v>6230.1369863013697</v>
      </c>
      <c r="S69" s="73">
        <f t="shared" si="39"/>
        <v>231.44415318328359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170.44257112750262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91.361011591148582</v>
      </c>
      <c r="V69" s="131">
        <f>SUM(V9:V16,V19:V25,V28:V31,V34,V37:V41,V44:V54,V57:V60,V63:V67)</f>
        <v>4536000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23099000</v>
      </c>
      <c r="C71" s="118"/>
      <c r="D71" s="118"/>
      <c r="E71" s="118">
        <f>$B71      +$C71      +$D71</f>
        <v>23099000</v>
      </c>
      <c r="F71" s="119">
        <v>23099000</v>
      </c>
      <c r="G71" s="120">
        <v>23099000</v>
      </c>
      <c r="H71" s="119">
        <v>4895000</v>
      </c>
      <c r="I71" s="120">
        <v>4833888</v>
      </c>
      <c r="J71" s="119">
        <v>4696000</v>
      </c>
      <c r="K71" s="120">
        <v>4680499</v>
      </c>
      <c r="L71" s="119">
        <v>6451000</v>
      </c>
      <c r="M71" s="120">
        <v>6382455</v>
      </c>
      <c r="N71" s="119">
        <v>7056000</v>
      </c>
      <c r="O71" s="120">
        <v>6999744</v>
      </c>
      <c r="P71" s="119">
        <f>$H71      +$J71      +$L71      +$N71</f>
        <v>23098000</v>
      </c>
      <c r="Q71" s="120">
        <f>$I71      +$K71      +$M71      +$O71</f>
        <v>22896586</v>
      </c>
      <c r="R71" s="59">
        <f>IF(($L71      =0),0,((($N71      -$L71      )/$L71      )*100))</f>
        <v>9.3783909471399785</v>
      </c>
      <c r="S71" s="60">
        <f>IF(($M71      =0),0,((($O71      -$M71      )/$M71      )*100))</f>
        <v>9.6716545592565879</v>
      </c>
      <c r="T71" s="59">
        <f>IF(($E71      =0),0,(($P71      /$E71      )*100))</f>
        <v>99.995670808260101</v>
      </c>
      <c r="U71" s="61">
        <f>IF(($E71      =0),0,(($Q71      /$E71      )*100))</f>
        <v>99.123710983159441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23099000</v>
      </c>
      <c r="C73" s="127">
        <f>SUM(C71:C72)</f>
        <v>0</v>
      </c>
      <c r="D73" s="127"/>
      <c r="E73" s="127">
        <f>$B73      +$C73      +$D73</f>
        <v>23099000</v>
      </c>
      <c r="F73" s="128">
        <f t="shared" ref="F73:O73" si="44">SUM(F71:F72)</f>
        <v>23099000</v>
      </c>
      <c r="G73" s="129">
        <f t="shared" si="44"/>
        <v>23099000</v>
      </c>
      <c r="H73" s="128">
        <f t="shared" si="44"/>
        <v>4895000</v>
      </c>
      <c r="I73" s="129">
        <f t="shared" si="44"/>
        <v>4833888</v>
      </c>
      <c r="J73" s="128">
        <f t="shared" si="44"/>
        <v>4696000</v>
      </c>
      <c r="K73" s="129">
        <f t="shared" si="44"/>
        <v>4680499</v>
      </c>
      <c r="L73" s="128">
        <f t="shared" si="44"/>
        <v>6451000</v>
      </c>
      <c r="M73" s="129">
        <f t="shared" si="44"/>
        <v>6382455</v>
      </c>
      <c r="N73" s="128">
        <f t="shared" si="44"/>
        <v>7056000</v>
      </c>
      <c r="O73" s="129">
        <f t="shared" si="44"/>
        <v>6999744</v>
      </c>
      <c r="P73" s="128">
        <f>$H73      +$J73      +$L73      +$N73</f>
        <v>23098000</v>
      </c>
      <c r="Q73" s="129">
        <f>$I73      +$K73      +$M73      +$O73</f>
        <v>22896586</v>
      </c>
      <c r="R73" s="68">
        <f>IF(($L73      =0),0,((($N73      -$L73      )/$L73      )*100))</f>
        <v>9.3783909471399785</v>
      </c>
      <c r="S73" s="69">
        <f>IF(($M73      =0),0,((($O73      -$M73      )/$M73      )*100))</f>
        <v>9.6716545592565879</v>
      </c>
      <c r="T73" s="68">
        <f>IF(($E71      =0),0,(($P71      /$E71      )*100))</f>
        <v>99.995670808260101</v>
      </c>
      <c r="U73" s="70">
        <f>IF($E71   =0,0,($Q71   /$E71 )*100)</f>
        <v>99.123710983159441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23099000</v>
      </c>
      <c r="C74" s="130">
        <f>SUM(C71:C72)</f>
        <v>0</v>
      </c>
      <c r="D74" s="130"/>
      <c r="E74" s="130">
        <f>$B74      +$C74      +$D74</f>
        <v>23099000</v>
      </c>
      <c r="F74" s="131">
        <f t="shared" ref="F74:O74" si="45">SUM(F71:F72)</f>
        <v>23099000</v>
      </c>
      <c r="G74" s="132">
        <f t="shared" si="45"/>
        <v>23099000</v>
      </c>
      <c r="H74" s="131">
        <f t="shared" si="45"/>
        <v>4895000</v>
      </c>
      <c r="I74" s="132">
        <f t="shared" si="45"/>
        <v>4833888</v>
      </c>
      <c r="J74" s="131">
        <f t="shared" si="45"/>
        <v>4696000</v>
      </c>
      <c r="K74" s="132">
        <f t="shared" si="45"/>
        <v>4680499</v>
      </c>
      <c r="L74" s="131">
        <f t="shared" si="45"/>
        <v>6451000</v>
      </c>
      <c r="M74" s="132">
        <f t="shared" si="45"/>
        <v>6382455</v>
      </c>
      <c r="N74" s="131">
        <f t="shared" si="45"/>
        <v>7056000</v>
      </c>
      <c r="O74" s="132">
        <f t="shared" si="45"/>
        <v>6999744</v>
      </c>
      <c r="P74" s="131">
        <f>$H74      +$J74      +$L74      +$N74</f>
        <v>23098000</v>
      </c>
      <c r="Q74" s="132">
        <f>$I74      +$K74      +$M74      +$O74</f>
        <v>22896586</v>
      </c>
      <c r="R74" s="72">
        <f>IF(($L74      =0),0,((($N74      -$L74      )/$L74      )*100))</f>
        <v>9.3783909471399785</v>
      </c>
      <c r="S74" s="73">
        <f>IF(($M74      =0),0,((($O74      -$M74      )/$M74      )*100))</f>
        <v>9.6716545592565879</v>
      </c>
      <c r="T74" s="72">
        <f>IF(($E71      =0),0,(($P71      /$E71      )*100))</f>
        <v>99.995670808260101</v>
      </c>
      <c r="U74" s="76">
        <f>IF($E71   =0,0,($Q71   /$E71 )*100)</f>
        <v>99.123710983159441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26895000</v>
      </c>
      <c r="C75" s="130">
        <f>SUM(C9:C16,C19:C25,C28:C31,C34,C37:C41,C44:C54,C57:C60,C63:C67,C71:C72)</f>
        <v>0</v>
      </c>
      <c r="D75" s="130"/>
      <c r="E75" s="130">
        <f>$B75      +$C75      +$D75</f>
        <v>26895000</v>
      </c>
      <c r="F75" s="131">
        <f t="shared" ref="F75:O75" si="46">SUM(F9:F16,F19:F25,F28:F31,F34,F37:F41,F44:F54,F57:F60,F63:F67,F71:F72)</f>
        <v>26895000</v>
      </c>
      <c r="G75" s="132">
        <f t="shared" si="46"/>
        <v>26895000</v>
      </c>
      <c r="H75" s="131">
        <f t="shared" si="46"/>
        <v>5557000</v>
      </c>
      <c r="I75" s="132">
        <f t="shared" si="46"/>
        <v>5999560</v>
      </c>
      <c r="J75" s="131">
        <f t="shared" si="46"/>
        <v>5810000</v>
      </c>
      <c r="K75" s="132">
        <f t="shared" si="46"/>
        <v>5694163</v>
      </c>
      <c r="L75" s="131">
        <f t="shared" si="46"/>
        <v>6524000</v>
      </c>
      <c r="M75" s="132">
        <f t="shared" si="46"/>
        <v>6681156</v>
      </c>
      <c r="N75" s="131">
        <f t="shared" si="46"/>
        <v>11677000</v>
      </c>
      <c r="O75" s="132">
        <f t="shared" si="46"/>
        <v>7989771</v>
      </c>
      <c r="P75" s="131">
        <f>$H75      +$J75      +$L75      +$N75</f>
        <v>29568000</v>
      </c>
      <c r="Q75" s="132">
        <f>$I75      +$K75      +$M75      +$O75</f>
        <v>26364650</v>
      </c>
      <c r="R75" s="72">
        <f>IF(($L75      =0),0,((($N75      -$L75      )/$L75      )*100))</f>
        <v>78.985285101164919</v>
      </c>
      <c r="S75" s="73">
        <f>IF(($M75      =0),0,((($O75      -$M75      )/$M75      )*100))</f>
        <v>19.58665536323355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109.93865030674847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98.028072132366603</v>
      </c>
      <c r="V75" s="131">
        <f>SUM(V9:V16,V19:V25,V28:V31,V34,V37:V41,V44:V54,V57:V60,V63:V67,V71:V72)</f>
        <v>4536000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TcRxHI7fMPjT9LUGAYmTqVVNzyPb33htf74ozn5cSPux7llwIVC+bdtCembDVaTGZPqyhQr4DzRoS91eCWpb6w==" saltValue="3OVdPlUZTNCp5qOHJphlT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1700000</v>
      </c>
      <c r="C10" s="118"/>
      <c r="D10" s="118"/>
      <c r="E10" s="118">
        <f t="shared" ref="E10:E17" si="0">$B10      +$C10      +$D10</f>
        <v>1700000</v>
      </c>
      <c r="F10" s="119">
        <v>1700000</v>
      </c>
      <c r="G10" s="120">
        <v>1700000</v>
      </c>
      <c r="H10" s="119">
        <v>625000</v>
      </c>
      <c r="I10" s="120">
        <v>687533</v>
      </c>
      <c r="J10" s="119">
        <v>162000</v>
      </c>
      <c r="K10" s="120">
        <v>50208</v>
      </c>
      <c r="L10" s="119">
        <v>258000</v>
      </c>
      <c r="M10" s="120">
        <v>272863</v>
      </c>
      <c r="N10" s="119">
        <v>282000</v>
      </c>
      <c r="O10" s="120">
        <v>670036</v>
      </c>
      <c r="P10" s="119">
        <f t="shared" ref="P10:P17" si="1">$H10      +$J10      +$L10      +$N10</f>
        <v>1327000</v>
      </c>
      <c r="Q10" s="120">
        <f t="shared" ref="Q10:Q17" si="2">$I10      +$K10      +$M10      +$O10</f>
        <v>1680640</v>
      </c>
      <c r="R10" s="59">
        <f t="shared" ref="R10:R17" si="3">IF(($L10      =0),0,((($N10      -$L10      )/$L10      )*100))</f>
        <v>9.3023255813953494</v>
      </c>
      <c r="S10" s="60">
        <f t="shared" ref="S10:S17" si="4">IF(($M10      =0),0,((($O10      -$M10      )/$M10      )*100))</f>
        <v>145.5576608041398</v>
      </c>
      <c r="T10" s="59">
        <f t="shared" ref="T10:T17" si="5">IF(($E10      =0),0,(($P10      /$E10      )*100))</f>
        <v>78.058823529411768</v>
      </c>
      <c r="U10" s="61">
        <f t="shared" ref="U10:U17" si="6">IF(($E10      =0),0,(($Q10      /$E10      )*100))</f>
        <v>98.861176470588234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1700000</v>
      </c>
      <c r="C17" s="121">
        <f>SUM(C9:C16)</f>
        <v>0</v>
      </c>
      <c r="D17" s="121"/>
      <c r="E17" s="121">
        <f t="shared" si="0"/>
        <v>1700000</v>
      </c>
      <c r="F17" s="122">
        <f t="shared" ref="F17:O17" si="7">SUM(F9:F16)</f>
        <v>1700000</v>
      </c>
      <c r="G17" s="123">
        <f t="shared" si="7"/>
        <v>1700000</v>
      </c>
      <c r="H17" s="122">
        <f t="shared" si="7"/>
        <v>625000</v>
      </c>
      <c r="I17" s="123">
        <f t="shared" si="7"/>
        <v>687533</v>
      </c>
      <c r="J17" s="122">
        <f t="shared" si="7"/>
        <v>162000</v>
      </c>
      <c r="K17" s="123">
        <f t="shared" si="7"/>
        <v>50208</v>
      </c>
      <c r="L17" s="122">
        <f t="shared" si="7"/>
        <v>258000</v>
      </c>
      <c r="M17" s="123">
        <f t="shared" si="7"/>
        <v>272863</v>
      </c>
      <c r="N17" s="122">
        <f t="shared" si="7"/>
        <v>282000</v>
      </c>
      <c r="O17" s="123">
        <f t="shared" si="7"/>
        <v>670036</v>
      </c>
      <c r="P17" s="122">
        <f t="shared" si="1"/>
        <v>1327000</v>
      </c>
      <c r="Q17" s="123">
        <f t="shared" si="2"/>
        <v>1680640</v>
      </c>
      <c r="R17" s="63">
        <f t="shared" si="3"/>
        <v>9.3023255813953494</v>
      </c>
      <c r="S17" s="64">
        <f t="shared" si="4"/>
        <v>145.5576608041398</v>
      </c>
      <c r="T17" s="63">
        <f>IF((SUM($E9:$E14))=0,0,(P17/(SUM($E9:$E14))*100))</f>
        <v>78.058823529411768</v>
      </c>
      <c r="U17" s="65">
        <f>IF((SUM($E9:$E14))=0,0,(Q17/(SUM($E9:$E14))*100))</f>
        <v>98.861176470588234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7444000</v>
      </c>
      <c r="W22" s="120">
        <v>7444000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7444000</v>
      </c>
      <c r="W26" s="123">
        <f>SUM(W19:W25)</f>
        <v>7444000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1969000</v>
      </c>
      <c r="C34" s="118"/>
      <c r="D34" s="118"/>
      <c r="E34" s="118">
        <f>$B34      +$C34      +$D34</f>
        <v>1969000</v>
      </c>
      <c r="F34" s="119">
        <v>1969000</v>
      </c>
      <c r="G34" s="120">
        <v>1969000</v>
      </c>
      <c r="H34" s="119">
        <v>435000</v>
      </c>
      <c r="I34" s="120">
        <v>434502</v>
      </c>
      <c r="J34" s="119">
        <v>581000</v>
      </c>
      <c r="K34" s="120">
        <v>581024</v>
      </c>
      <c r="L34" s="119">
        <v>573000</v>
      </c>
      <c r="M34" s="120">
        <v>497967</v>
      </c>
      <c r="N34" s="119">
        <v>380000</v>
      </c>
      <c r="O34" s="120">
        <v>455506</v>
      </c>
      <c r="P34" s="119">
        <f>$H34      +$J34      +$L34      +$N34</f>
        <v>1969000</v>
      </c>
      <c r="Q34" s="120">
        <f>$I34      +$K34      +$M34      +$O34</f>
        <v>1968999</v>
      </c>
      <c r="R34" s="59">
        <f>IF(($L34      =0),0,((($N34      -$L34      )/$L34      )*100))</f>
        <v>-33.682373472949386</v>
      </c>
      <c r="S34" s="60">
        <f>IF(($M34      =0),0,((($O34      -$M34      )/$M34      )*100))</f>
        <v>-8.5268702544546127</v>
      </c>
      <c r="T34" s="59">
        <f>IF(($E34      =0),0,(($P34      /$E34      )*100))</f>
        <v>100</v>
      </c>
      <c r="U34" s="61">
        <f>IF(($E34      =0),0,(($Q34      /$E34      )*100))</f>
        <v>99.999949212798384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1969000</v>
      </c>
      <c r="C35" s="121">
        <f>C34</f>
        <v>0</v>
      </c>
      <c r="D35" s="121"/>
      <c r="E35" s="121">
        <f>$B35      +$C35      +$D35</f>
        <v>1969000</v>
      </c>
      <c r="F35" s="122">
        <f t="shared" ref="F35:O35" si="17">F34</f>
        <v>1969000</v>
      </c>
      <c r="G35" s="123">
        <f t="shared" si="17"/>
        <v>1969000</v>
      </c>
      <c r="H35" s="122">
        <f t="shared" si="17"/>
        <v>435000</v>
      </c>
      <c r="I35" s="123">
        <f t="shared" si="17"/>
        <v>434502</v>
      </c>
      <c r="J35" s="122">
        <f t="shared" si="17"/>
        <v>581000</v>
      </c>
      <c r="K35" s="123">
        <f t="shared" si="17"/>
        <v>581024</v>
      </c>
      <c r="L35" s="122">
        <f t="shared" si="17"/>
        <v>573000</v>
      </c>
      <c r="M35" s="123">
        <f t="shared" si="17"/>
        <v>497967</v>
      </c>
      <c r="N35" s="122">
        <f t="shared" si="17"/>
        <v>380000</v>
      </c>
      <c r="O35" s="123">
        <f t="shared" si="17"/>
        <v>455506</v>
      </c>
      <c r="P35" s="122">
        <f>$H35      +$J35      +$L35      +$N35</f>
        <v>1969000</v>
      </c>
      <c r="Q35" s="123">
        <f>$I35      +$K35      +$M35      +$O35</f>
        <v>1968999</v>
      </c>
      <c r="R35" s="63">
        <f>IF(($L35      =0),0,((($N35      -$L35      )/$L35      )*100))</f>
        <v>-33.682373472949386</v>
      </c>
      <c r="S35" s="64">
        <f>IF(($M35      =0),0,((($O35      -$M35      )/$M35      )*100))</f>
        <v>-8.5268702544546127</v>
      </c>
      <c r="T35" s="63">
        <f>IF($E35   =0,0,($P35   /$E35   )*100)</f>
        <v>100</v>
      </c>
      <c r="U35" s="65">
        <f>IF($E35   =0,0,($Q35   /$E35   )*100)</f>
        <v>99.999949212798384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21322000</v>
      </c>
      <c r="C37" s="118"/>
      <c r="D37" s="118"/>
      <c r="E37" s="118">
        <f t="shared" ref="E37:E42" si="18">$B37      +$C37      +$D37</f>
        <v>21322000</v>
      </c>
      <c r="F37" s="119">
        <v>21322000</v>
      </c>
      <c r="G37" s="120">
        <v>13859000</v>
      </c>
      <c r="H37" s="119">
        <v>8340000</v>
      </c>
      <c r="I37" s="120"/>
      <c r="J37" s="119">
        <v>63000</v>
      </c>
      <c r="K37" s="120">
        <v>1953140</v>
      </c>
      <c r="L37" s="119"/>
      <c r="M37" s="120">
        <v>-1953139</v>
      </c>
      <c r="N37" s="119">
        <v>4579000</v>
      </c>
      <c r="O37" s="120"/>
      <c r="P37" s="119">
        <f t="shared" ref="P37:P42" si="19">$H37      +$J37      +$L37      +$N37</f>
        <v>12982000</v>
      </c>
      <c r="Q37" s="120">
        <f t="shared" ref="Q37:Q42" si="20">$I37      +$K37      +$M37      +$O37</f>
        <v>1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-100</v>
      </c>
      <c r="T37" s="59">
        <f t="shared" ref="T37:T42" si="23">IF(($E37      =0),0,(($P37      /$E37      )*100))</f>
        <v>60.88547040615326</v>
      </c>
      <c r="U37" s="61">
        <f t="shared" ref="U37:U42" si="24">IF(($E37      =0),0,(($Q37      /$E37      )*100))</f>
        <v>4.6899915580151958E-6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172000</v>
      </c>
      <c r="C38" s="118">
        <v>1168000</v>
      </c>
      <c r="D38" s="118"/>
      <c r="E38" s="118">
        <f t="shared" si="18"/>
        <v>1340000</v>
      </c>
      <c r="F38" s="119">
        <v>172000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21494000</v>
      </c>
      <c r="C42" s="121">
        <f>SUM(C37:C41)</f>
        <v>1168000</v>
      </c>
      <c r="D42" s="121"/>
      <c r="E42" s="121">
        <f t="shared" si="18"/>
        <v>22662000</v>
      </c>
      <c r="F42" s="122">
        <f t="shared" ref="F42:O42" si="25">SUM(F37:F41)</f>
        <v>21494000</v>
      </c>
      <c r="G42" s="123">
        <f t="shared" si="25"/>
        <v>13859000</v>
      </c>
      <c r="H42" s="122">
        <f t="shared" si="25"/>
        <v>8340000</v>
      </c>
      <c r="I42" s="123">
        <f t="shared" si="25"/>
        <v>0</v>
      </c>
      <c r="J42" s="122">
        <f t="shared" si="25"/>
        <v>63000</v>
      </c>
      <c r="K42" s="123">
        <f t="shared" si="25"/>
        <v>1953140</v>
      </c>
      <c r="L42" s="122">
        <f t="shared" si="25"/>
        <v>0</v>
      </c>
      <c r="M42" s="123">
        <f t="shared" si="25"/>
        <v>-1953139</v>
      </c>
      <c r="N42" s="122">
        <f t="shared" si="25"/>
        <v>4579000</v>
      </c>
      <c r="O42" s="123">
        <f t="shared" si="25"/>
        <v>0</v>
      </c>
      <c r="P42" s="122">
        <f t="shared" si="19"/>
        <v>12982000</v>
      </c>
      <c r="Q42" s="123">
        <f t="shared" si="20"/>
        <v>1</v>
      </c>
      <c r="R42" s="63">
        <f t="shared" si="21"/>
        <v>0</v>
      </c>
      <c r="S42" s="64">
        <f t="shared" si="22"/>
        <v>-100</v>
      </c>
      <c r="T42" s="63">
        <f>IF((+$E37+$E40) =0,0,(P42   /(+$E37+$E40) )*100)</f>
        <v>60.88547040615326</v>
      </c>
      <c r="U42" s="65">
        <f>IF((+$E37+$E40) =0,0,(Q42   /(+$E37+$E40) )*100)</f>
        <v>4.6899915580151958E-6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17044000</v>
      </c>
      <c r="C53" s="118"/>
      <c r="D53" s="118"/>
      <c r="E53" s="118">
        <f t="shared" si="26"/>
        <v>17044000</v>
      </c>
      <c r="F53" s="119">
        <v>17044000</v>
      </c>
      <c r="G53" s="120">
        <v>17044000</v>
      </c>
      <c r="H53" s="119">
        <v>827000</v>
      </c>
      <c r="I53" s="120">
        <v>568542</v>
      </c>
      <c r="J53" s="119">
        <v>3786000</v>
      </c>
      <c r="K53" s="120">
        <v>4751489</v>
      </c>
      <c r="L53" s="119">
        <v>2753000</v>
      </c>
      <c r="M53" s="120">
        <v>3097468</v>
      </c>
      <c r="N53" s="119">
        <v>9535000</v>
      </c>
      <c r="O53" s="120">
        <v>8626500</v>
      </c>
      <c r="P53" s="119">
        <f t="shared" si="27"/>
        <v>16901000</v>
      </c>
      <c r="Q53" s="120">
        <f t="shared" si="28"/>
        <v>17043999</v>
      </c>
      <c r="R53" s="59">
        <f t="shared" si="29"/>
        <v>246.34943697784237</v>
      </c>
      <c r="S53" s="60">
        <f t="shared" si="30"/>
        <v>178.50166652246287</v>
      </c>
      <c r="T53" s="59">
        <f t="shared" si="31"/>
        <v>99.160995071579435</v>
      </c>
      <c r="U53" s="61">
        <f t="shared" si="32"/>
        <v>99.999994132832668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17044000</v>
      </c>
      <c r="C55" s="121">
        <f>SUM(C44:C54)</f>
        <v>0</v>
      </c>
      <c r="D55" s="121"/>
      <c r="E55" s="121">
        <f t="shared" si="26"/>
        <v>17044000</v>
      </c>
      <c r="F55" s="122">
        <f t="shared" ref="F55:O55" si="33">SUM(F44:F54)</f>
        <v>17044000</v>
      </c>
      <c r="G55" s="123">
        <f t="shared" si="33"/>
        <v>17044000</v>
      </c>
      <c r="H55" s="122">
        <f t="shared" si="33"/>
        <v>827000</v>
      </c>
      <c r="I55" s="123">
        <f t="shared" si="33"/>
        <v>568542</v>
      </c>
      <c r="J55" s="122">
        <f t="shared" si="33"/>
        <v>3786000</v>
      </c>
      <c r="K55" s="123">
        <f t="shared" si="33"/>
        <v>4751489</v>
      </c>
      <c r="L55" s="122">
        <f t="shared" si="33"/>
        <v>2753000</v>
      </c>
      <c r="M55" s="123">
        <f t="shared" si="33"/>
        <v>3097468</v>
      </c>
      <c r="N55" s="122">
        <f t="shared" si="33"/>
        <v>9535000</v>
      </c>
      <c r="O55" s="123">
        <f t="shared" si="33"/>
        <v>8626500</v>
      </c>
      <c r="P55" s="122">
        <f t="shared" si="27"/>
        <v>16901000</v>
      </c>
      <c r="Q55" s="123">
        <f t="shared" si="28"/>
        <v>17043999</v>
      </c>
      <c r="R55" s="63">
        <f t="shared" si="29"/>
        <v>246.34943697784237</v>
      </c>
      <c r="S55" s="64">
        <f t="shared" si="30"/>
        <v>178.50166652246287</v>
      </c>
      <c r="T55" s="63">
        <f>IF((+$E45+$E47+$E49+$E50+$E53) =0,0,(P55   /(+$E45+$E47+$E49+$E50+$E53) )*100)</f>
        <v>99.160995071579435</v>
      </c>
      <c r="U55" s="65">
        <f>IF((+$E45+$E47+$E49+$E50+$E53) =0,0,(Q55   /(+$E45+$E47+$E49+$E50+$E53) )*100)</f>
        <v>99.999994132832668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42207000</v>
      </c>
      <c r="C69" s="130">
        <f>SUM(C9:C16,C19:C25,C28:C31,C34,C37:C41,C44:C54,C57:C60,C63:C67)</f>
        <v>1168000</v>
      </c>
      <c r="D69" s="130"/>
      <c r="E69" s="130">
        <f t="shared" si="35"/>
        <v>43375000</v>
      </c>
      <c r="F69" s="131">
        <f t="shared" ref="F69:O69" si="43">SUM(F9:F16,F19:F25,F28:F31,F34,F37:F41,F44:F54,F57:F60,F63:F67)</f>
        <v>42207000</v>
      </c>
      <c r="G69" s="132">
        <f t="shared" si="43"/>
        <v>34572000</v>
      </c>
      <c r="H69" s="131">
        <f t="shared" si="43"/>
        <v>10227000</v>
      </c>
      <c r="I69" s="132">
        <f t="shared" si="43"/>
        <v>1690577</v>
      </c>
      <c r="J69" s="131">
        <f t="shared" si="43"/>
        <v>4592000</v>
      </c>
      <c r="K69" s="132">
        <f t="shared" si="43"/>
        <v>7335861</v>
      </c>
      <c r="L69" s="131">
        <f t="shared" si="43"/>
        <v>3584000</v>
      </c>
      <c r="M69" s="132">
        <f t="shared" si="43"/>
        <v>1915159</v>
      </c>
      <c r="N69" s="131">
        <f t="shared" si="43"/>
        <v>14776000</v>
      </c>
      <c r="O69" s="132">
        <f t="shared" si="43"/>
        <v>9752042</v>
      </c>
      <c r="P69" s="131">
        <f t="shared" si="36"/>
        <v>33179000</v>
      </c>
      <c r="Q69" s="132">
        <f t="shared" si="37"/>
        <v>20693639</v>
      </c>
      <c r="R69" s="72">
        <f t="shared" si="38"/>
        <v>312.27678571428572</v>
      </c>
      <c r="S69" s="73">
        <f t="shared" si="39"/>
        <v>409.20273460323659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78.931842512192219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49.229544427262994</v>
      </c>
      <c r="V69" s="131">
        <f>SUM(V9:V16,V19:V25,V28:V31,V34,V37:V41,V44:V54,V57:V60,V63:V67)</f>
        <v>7444000</v>
      </c>
      <c r="W69" s="132">
        <f>SUM(W9:W16,W19:W25,W28:W31,W34,W37:W41,W44:W54,W57:W60,W63:W67)</f>
        <v>7444000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25405000</v>
      </c>
      <c r="C71" s="118"/>
      <c r="D71" s="118"/>
      <c r="E71" s="118">
        <f>$B71      +$C71      +$D71</f>
        <v>25405000</v>
      </c>
      <c r="F71" s="119">
        <v>25405000</v>
      </c>
      <c r="G71" s="120">
        <v>25405000</v>
      </c>
      <c r="H71" s="119">
        <v>9758000</v>
      </c>
      <c r="I71" s="120">
        <v>3562042</v>
      </c>
      <c r="J71" s="119">
        <v>12777000</v>
      </c>
      <c r="K71" s="120">
        <v>18607174</v>
      </c>
      <c r="L71" s="119">
        <v>2371000</v>
      </c>
      <c r="M71" s="120">
        <v>3235784</v>
      </c>
      <c r="N71" s="119">
        <v>499000</v>
      </c>
      <c r="O71" s="120"/>
      <c r="P71" s="119">
        <f>$H71      +$J71      +$L71      +$N71</f>
        <v>25405000</v>
      </c>
      <c r="Q71" s="120">
        <f>$I71      +$K71      +$M71      +$O71</f>
        <v>25405000</v>
      </c>
      <c r="R71" s="59">
        <f>IF(($L71      =0),0,((($N71      -$L71      )/$L71      )*100))</f>
        <v>-78.954027836355962</v>
      </c>
      <c r="S71" s="60">
        <f>IF(($M71      =0),0,((($O71      -$M71      )/$M71      )*100))</f>
        <v>-100</v>
      </c>
      <c r="T71" s="59">
        <f>IF(($E71      =0),0,(($P71      /$E71      )*100))</f>
        <v>100</v>
      </c>
      <c r="U71" s="61">
        <f>IF(($E71      =0),0,(($Q71      /$E71      )*100))</f>
        <v>100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25405000</v>
      </c>
      <c r="C73" s="127">
        <f>SUM(C71:C72)</f>
        <v>0</v>
      </c>
      <c r="D73" s="127"/>
      <c r="E73" s="127">
        <f>$B73      +$C73      +$D73</f>
        <v>25405000</v>
      </c>
      <c r="F73" s="128">
        <f t="shared" ref="F73:O73" si="44">SUM(F71:F72)</f>
        <v>25405000</v>
      </c>
      <c r="G73" s="129">
        <f t="shared" si="44"/>
        <v>25405000</v>
      </c>
      <c r="H73" s="128">
        <f t="shared" si="44"/>
        <v>9758000</v>
      </c>
      <c r="I73" s="129">
        <f t="shared" si="44"/>
        <v>3562042</v>
      </c>
      <c r="J73" s="128">
        <f t="shared" si="44"/>
        <v>12777000</v>
      </c>
      <c r="K73" s="129">
        <f t="shared" si="44"/>
        <v>18607174</v>
      </c>
      <c r="L73" s="128">
        <f t="shared" si="44"/>
        <v>2371000</v>
      </c>
      <c r="M73" s="129">
        <f t="shared" si="44"/>
        <v>3235784</v>
      </c>
      <c r="N73" s="128">
        <f t="shared" si="44"/>
        <v>499000</v>
      </c>
      <c r="O73" s="129">
        <f t="shared" si="44"/>
        <v>0</v>
      </c>
      <c r="P73" s="128">
        <f>$H73      +$J73      +$L73      +$N73</f>
        <v>25405000</v>
      </c>
      <c r="Q73" s="129">
        <f>$I73      +$K73      +$M73      +$O73</f>
        <v>25405000</v>
      </c>
      <c r="R73" s="68">
        <f>IF(($L73      =0),0,((($N73      -$L73      )/$L73      )*100))</f>
        <v>-78.954027836355962</v>
      </c>
      <c r="S73" s="69">
        <f>IF(($M73      =0),0,((($O73      -$M73      )/$M73      )*100))</f>
        <v>-100</v>
      </c>
      <c r="T73" s="68">
        <f>IF(($E71      =0),0,(($P71      /$E71      )*100))</f>
        <v>100</v>
      </c>
      <c r="U73" s="70">
        <f>IF($E71   =0,0,($Q71   /$E71 )*100)</f>
        <v>100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25405000</v>
      </c>
      <c r="C74" s="130">
        <f>SUM(C71:C72)</f>
        <v>0</v>
      </c>
      <c r="D74" s="130"/>
      <c r="E74" s="130">
        <f>$B74      +$C74      +$D74</f>
        <v>25405000</v>
      </c>
      <c r="F74" s="131">
        <f t="shared" ref="F74:O74" si="45">SUM(F71:F72)</f>
        <v>25405000</v>
      </c>
      <c r="G74" s="132">
        <f t="shared" si="45"/>
        <v>25405000</v>
      </c>
      <c r="H74" s="131">
        <f t="shared" si="45"/>
        <v>9758000</v>
      </c>
      <c r="I74" s="132">
        <f t="shared" si="45"/>
        <v>3562042</v>
      </c>
      <c r="J74" s="131">
        <f t="shared" si="45"/>
        <v>12777000</v>
      </c>
      <c r="K74" s="132">
        <f t="shared" si="45"/>
        <v>18607174</v>
      </c>
      <c r="L74" s="131">
        <f t="shared" si="45"/>
        <v>2371000</v>
      </c>
      <c r="M74" s="132">
        <f t="shared" si="45"/>
        <v>3235784</v>
      </c>
      <c r="N74" s="131">
        <f t="shared" si="45"/>
        <v>499000</v>
      </c>
      <c r="O74" s="132">
        <f t="shared" si="45"/>
        <v>0</v>
      </c>
      <c r="P74" s="131">
        <f>$H74      +$J74      +$L74      +$N74</f>
        <v>25405000</v>
      </c>
      <c r="Q74" s="132">
        <f>$I74      +$K74      +$M74      +$O74</f>
        <v>25405000</v>
      </c>
      <c r="R74" s="72">
        <f>IF(($L74      =0),0,((($N74      -$L74      )/$L74      )*100))</f>
        <v>-78.954027836355962</v>
      </c>
      <c r="S74" s="73">
        <f>IF(($M74      =0),0,((($O74      -$M74      )/$M74      )*100))</f>
        <v>-100</v>
      </c>
      <c r="T74" s="72">
        <f>IF(($E71      =0),0,(($P71      /$E71      )*100))</f>
        <v>100</v>
      </c>
      <c r="U74" s="76">
        <f>IF($E71   =0,0,($Q71   /$E71 )*100)</f>
        <v>100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67612000</v>
      </c>
      <c r="C75" s="130">
        <f>SUM(C9:C16,C19:C25,C28:C31,C34,C37:C41,C44:C54,C57:C60,C63:C67,C71:C72)</f>
        <v>1168000</v>
      </c>
      <c r="D75" s="130"/>
      <c r="E75" s="130">
        <f>$B75      +$C75      +$D75</f>
        <v>68780000</v>
      </c>
      <c r="F75" s="131">
        <f t="shared" ref="F75:O75" si="46">SUM(F9:F16,F19:F25,F28:F31,F34,F37:F41,F44:F54,F57:F60,F63:F67,F71:F72)</f>
        <v>67612000</v>
      </c>
      <c r="G75" s="132">
        <f t="shared" si="46"/>
        <v>59977000</v>
      </c>
      <c r="H75" s="131">
        <f t="shared" si="46"/>
        <v>19985000</v>
      </c>
      <c r="I75" s="132">
        <f t="shared" si="46"/>
        <v>5252619</v>
      </c>
      <c r="J75" s="131">
        <f t="shared" si="46"/>
        <v>17369000</v>
      </c>
      <c r="K75" s="132">
        <f t="shared" si="46"/>
        <v>25943035</v>
      </c>
      <c r="L75" s="131">
        <f t="shared" si="46"/>
        <v>5955000</v>
      </c>
      <c r="M75" s="132">
        <f t="shared" si="46"/>
        <v>5150943</v>
      </c>
      <c r="N75" s="131">
        <f t="shared" si="46"/>
        <v>15275000</v>
      </c>
      <c r="O75" s="132">
        <f t="shared" si="46"/>
        <v>9752042</v>
      </c>
      <c r="P75" s="131">
        <f>$H75      +$J75      +$L75      +$N75</f>
        <v>58584000</v>
      </c>
      <c r="Q75" s="132">
        <f>$I75      +$K75      +$M75      +$O75</f>
        <v>46098639</v>
      </c>
      <c r="R75" s="72">
        <f>IF(($L75      =0),0,((($N75      -$L75      )/$L75      )*100))</f>
        <v>156.5071368597817</v>
      </c>
      <c r="S75" s="73">
        <f>IF(($M75      =0),0,((($O75      -$M75      )/$M75      )*100))</f>
        <v>89.325372072647667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86.868327402135222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68.355040035587194</v>
      </c>
      <c r="V75" s="131">
        <f>SUM(V9:V16,V19:V25,V28:V31,V34,V37:V41,V44:V54,V57:V60,V63:V67,V71:V72)</f>
        <v>7444000</v>
      </c>
      <c r="W75" s="132">
        <f>SUM(W9:W16,W19:W25,W28:W31,W34,W37:W41,W44:W54,W57:W60,W63:W67,W71:W72)</f>
        <v>7444000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2eA+VGw40OMJKpiFLm76ybAKNmqZRGsuy0qHSYGyelKhEWxfxkkyfEM5taEm0W2og/J+1h5MhwjAoXkZxrik3Q==" saltValue="F8wHPGKvRTX6094Z9Hfnh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/>
      <c r="C10" s="118"/>
      <c r="D10" s="118"/>
      <c r="E10" s="118">
        <f t="shared" ref="E10:E17" si="0">$B10      +$C10      +$D10</f>
        <v>0</v>
      </c>
      <c r="F10" s="119"/>
      <c r="G10" s="120"/>
      <c r="H10" s="119"/>
      <c r="I10" s="120"/>
      <c r="J10" s="119"/>
      <c r="K10" s="120"/>
      <c r="L10" s="119"/>
      <c r="M10" s="120"/>
      <c r="N10" s="119"/>
      <c r="O10" s="120"/>
      <c r="P10" s="119">
        <f t="shared" ref="P10:P17" si="1">$H10      +$J10      +$L10      +$N10</f>
        <v>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0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0</v>
      </c>
      <c r="C17" s="121">
        <f>SUM(C9:C16)</f>
        <v>0</v>
      </c>
      <c r="D17" s="121"/>
      <c r="E17" s="121">
        <f t="shared" si="0"/>
        <v>0</v>
      </c>
      <c r="F17" s="122">
        <f t="shared" ref="F17:O17" si="7">SUM(F9:F16)</f>
        <v>0</v>
      </c>
      <c r="G17" s="123">
        <f t="shared" si="7"/>
        <v>0</v>
      </c>
      <c r="H17" s="122">
        <f t="shared" si="7"/>
        <v>0</v>
      </c>
      <c r="I17" s="123">
        <f t="shared" si="7"/>
        <v>0</v>
      </c>
      <c r="J17" s="122">
        <f t="shared" si="7"/>
        <v>0</v>
      </c>
      <c r="K17" s="123">
        <f t="shared" si="7"/>
        <v>0</v>
      </c>
      <c r="L17" s="122">
        <f t="shared" si="7"/>
        <v>0</v>
      </c>
      <c r="M17" s="123">
        <f t="shared" si="7"/>
        <v>0</v>
      </c>
      <c r="N17" s="122">
        <f t="shared" si="7"/>
        <v>0</v>
      </c>
      <c r="O17" s="123">
        <f t="shared" si="7"/>
        <v>0</v>
      </c>
      <c r="P17" s="122">
        <f t="shared" si="1"/>
        <v>0</v>
      </c>
      <c r="Q17" s="123">
        <f t="shared" si="2"/>
        <v>0</v>
      </c>
      <c r="R17" s="63">
        <f t="shared" si="3"/>
        <v>0</v>
      </c>
      <c r="S17" s="64">
        <f t="shared" si="4"/>
        <v>0</v>
      </c>
      <c r="T17" s="63">
        <f>IF((SUM($E9:$E14))=0,0,(P17/(SUM($E9:$E14))*100))</f>
        <v>0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2967000</v>
      </c>
      <c r="C31" s="118"/>
      <c r="D31" s="118"/>
      <c r="E31" s="118">
        <f>$B31      +$C31      +$D31</f>
        <v>2967000</v>
      </c>
      <c r="F31" s="119">
        <v>2967000</v>
      </c>
      <c r="G31" s="120">
        <v>2967000</v>
      </c>
      <c r="H31" s="119">
        <v>434000</v>
      </c>
      <c r="I31" s="120">
        <v>300015</v>
      </c>
      <c r="J31" s="119">
        <v>600000</v>
      </c>
      <c r="K31" s="120">
        <v>693440</v>
      </c>
      <c r="L31" s="119">
        <v>1224000</v>
      </c>
      <c r="M31" s="120">
        <v>1015673</v>
      </c>
      <c r="N31" s="119">
        <v>574000</v>
      </c>
      <c r="O31" s="120">
        <v>957872</v>
      </c>
      <c r="P31" s="119">
        <f>$H31      +$J31      +$L31      +$N31</f>
        <v>2832000</v>
      </c>
      <c r="Q31" s="120">
        <f>$I31      +$K31      +$M31      +$O31</f>
        <v>2967000</v>
      </c>
      <c r="R31" s="59">
        <f>IF(($L31      =0),0,((($N31      -$L31      )/$L31      )*100))</f>
        <v>-53.104575163398692</v>
      </c>
      <c r="S31" s="60">
        <f>IF(($M31      =0),0,((($O31      -$M31      )/$M31      )*100))</f>
        <v>-5.6909064236225637</v>
      </c>
      <c r="T31" s="59">
        <f>IF(($E31      =0),0,(($P31      /$E31      )*100))</f>
        <v>95.449949443882716</v>
      </c>
      <c r="U31" s="61">
        <f>IF(($E31      =0),0,(($Q31      /$E31      )*100))</f>
        <v>100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2967000</v>
      </c>
      <c r="C32" s="121">
        <f>SUM(C28:C31)</f>
        <v>0</v>
      </c>
      <c r="D32" s="121"/>
      <c r="E32" s="121">
        <f>$B32      +$C32      +$D32</f>
        <v>2967000</v>
      </c>
      <c r="F32" s="122">
        <f t="shared" ref="F32:O32" si="16">SUM(F28:F31)</f>
        <v>2967000</v>
      </c>
      <c r="G32" s="123">
        <f t="shared" si="16"/>
        <v>2967000</v>
      </c>
      <c r="H32" s="122">
        <f t="shared" si="16"/>
        <v>434000</v>
      </c>
      <c r="I32" s="123">
        <f t="shared" si="16"/>
        <v>300015</v>
      </c>
      <c r="J32" s="122">
        <f t="shared" si="16"/>
        <v>600000</v>
      </c>
      <c r="K32" s="123">
        <f t="shared" si="16"/>
        <v>693440</v>
      </c>
      <c r="L32" s="122">
        <f t="shared" si="16"/>
        <v>1224000</v>
      </c>
      <c r="M32" s="123">
        <f t="shared" si="16"/>
        <v>1015673</v>
      </c>
      <c r="N32" s="122">
        <f t="shared" si="16"/>
        <v>574000</v>
      </c>
      <c r="O32" s="123">
        <f t="shared" si="16"/>
        <v>957872</v>
      </c>
      <c r="P32" s="122">
        <f>$H32      +$J32      +$L32      +$N32</f>
        <v>2832000</v>
      </c>
      <c r="Q32" s="123">
        <f>$I32      +$K32      +$M32      +$O32</f>
        <v>2967000</v>
      </c>
      <c r="R32" s="63">
        <f>IF(($L32      =0),0,((($N32      -$L32      )/$L32      )*100))</f>
        <v>-53.104575163398692</v>
      </c>
      <c r="S32" s="64">
        <f>IF(($M32      =0),0,((($O32      -$M32      )/$M32      )*100))</f>
        <v>-5.6909064236225637</v>
      </c>
      <c r="T32" s="63">
        <f>IF($E32   =0,0,($P32   /$E32   )*100)</f>
        <v>95.449949443882716</v>
      </c>
      <c r="U32" s="65">
        <f>IF($E32   =0,0,($Q32   /$E32   )*100)</f>
        <v>100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1669000</v>
      </c>
      <c r="C34" s="118"/>
      <c r="D34" s="118"/>
      <c r="E34" s="118">
        <f>$B34      +$C34      +$D34</f>
        <v>1669000</v>
      </c>
      <c r="F34" s="119">
        <v>1669000</v>
      </c>
      <c r="G34" s="120">
        <v>1669000</v>
      </c>
      <c r="H34" s="119">
        <v>201000</v>
      </c>
      <c r="I34" s="120">
        <v>200274</v>
      </c>
      <c r="J34" s="119">
        <v>194000</v>
      </c>
      <c r="K34" s="120">
        <v>194008</v>
      </c>
      <c r="L34" s="119">
        <v>613000</v>
      </c>
      <c r="M34" s="120">
        <v>566728</v>
      </c>
      <c r="N34" s="119">
        <v>661000</v>
      </c>
      <c r="O34" s="120">
        <v>707990</v>
      </c>
      <c r="P34" s="119">
        <f>$H34      +$J34      +$L34      +$N34</f>
        <v>1669000</v>
      </c>
      <c r="Q34" s="120">
        <f>$I34      +$K34      +$M34      +$O34</f>
        <v>1669000</v>
      </c>
      <c r="R34" s="59">
        <f>IF(($L34      =0),0,((($N34      -$L34      )/$L34      )*100))</f>
        <v>7.8303425774877642</v>
      </c>
      <c r="S34" s="60">
        <f>IF(($M34      =0),0,((($O34      -$M34      )/$M34      )*100))</f>
        <v>24.925890374218319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1669000</v>
      </c>
      <c r="C35" s="121">
        <f>C34</f>
        <v>0</v>
      </c>
      <c r="D35" s="121"/>
      <c r="E35" s="121">
        <f>$B35      +$C35      +$D35</f>
        <v>1669000</v>
      </c>
      <c r="F35" s="122">
        <f t="shared" ref="F35:O35" si="17">F34</f>
        <v>1669000</v>
      </c>
      <c r="G35" s="123">
        <f t="shared" si="17"/>
        <v>1669000</v>
      </c>
      <c r="H35" s="122">
        <f t="shared" si="17"/>
        <v>201000</v>
      </c>
      <c r="I35" s="123">
        <f t="shared" si="17"/>
        <v>200274</v>
      </c>
      <c r="J35" s="122">
        <f t="shared" si="17"/>
        <v>194000</v>
      </c>
      <c r="K35" s="123">
        <f t="shared" si="17"/>
        <v>194008</v>
      </c>
      <c r="L35" s="122">
        <f t="shared" si="17"/>
        <v>613000</v>
      </c>
      <c r="M35" s="123">
        <f t="shared" si="17"/>
        <v>566728</v>
      </c>
      <c r="N35" s="122">
        <f t="shared" si="17"/>
        <v>661000</v>
      </c>
      <c r="O35" s="123">
        <f t="shared" si="17"/>
        <v>707990</v>
      </c>
      <c r="P35" s="122">
        <f>$H35      +$J35      +$L35      +$N35</f>
        <v>1669000</v>
      </c>
      <c r="Q35" s="123">
        <f>$I35      +$K35      +$M35      +$O35</f>
        <v>1669000</v>
      </c>
      <c r="R35" s="63">
        <f>IF(($L35      =0),0,((($N35      -$L35      )/$L35      )*100))</f>
        <v>7.8303425774877642</v>
      </c>
      <c r="S35" s="64">
        <f>IF(($M35      =0),0,((($O35      -$M35      )/$M35      )*100))</f>
        <v>24.925890374218319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4636000</v>
      </c>
      <c r="C69" s="130">
        <f>SUM(C9:C16,C19:C25,C28:C31,C34,C37:C41,C44:C54,C57:C60,C63:C67)</f>
        <v>0</v>
      </c>
      <c r="D69" s="130"/>
      <c r="E69" s="130">
        <f t="shared" si="35"/>
        <v>4636000</v>
      </c>
      <c r="F69" s="131">
        <f t="shared" ref="F69:O69" si="43">SUM(F9:F16,F19:F25,F28:F31,F34,F37:F41,F44:F54,F57:F60,F63:F67)</f>
        <v>4636000</v>
      </c>
      <c r="G69" s="132">
        <f t="shared" si="43"/>
        <v>4636000</v>
      </c>
      <c r="H69" s="131">
        <f t="shared" si="43"/>
        <v>635000</v>
      </c>
      <c r="I69" s="132">
        <f t="shared" si="43"/>
        <v>500289</v>
      </c>
      <c r="J69" s="131">
        <f t="shared" si="43"/>
        <v>794000</v>
      </c>
      <c r="K69" s="132">
        <f t="shared" si="43"/>
        <v>887448</v>
      </c>
      <c r="L69" s="131">
        <f t="shared" si="43"/>
        <v>1837000</v>
      </c>
      <c r="M69" s="132">
        <f t="shared" si="43"/>
        <v>1582401</v>
      </c>
      <c r="N69" s="131">
        <f t="shared" si="43"/>
        <v>1235000</v>
      </c>
      <c r="O69" s="132">
        <f t="shared" si="43"/>
        <v>1665862</v>
      </c>
      <c r="P69" s="131">
        <f t="shared" si="36"/>
        <v>4501000</v>
      </c>
      <c r="Q69" s="132">
        <f t="shared" si="37"/>
        <v>4636000</v>
      </c>
      <c r="R69" s="72">
        <f t="shared" si="38"/>
        <v>-32.770821992378877</v>
      </c>
      <c r="S69" s="73">
        <f t="shared" si="39"/>
        <v>5.2743267983273521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97.088006902502158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4636000</v>
      </c>
      <c r="C75" s="130">
        <f>SUM(C9:C16,C19:C25,C28:C31,C34,C37:C41,C44:C54,C57:C60,C63:C67,C71:C72)</f>
        <v>0</v>
      </c>
      <c r="D75" s="130"/>
      <c r="E75" s="130">
        <f>$B75      +$C75      +$D75</f>
        <v>4636000</v>
      </c>
      <c r="F75" s="131">
        <f t="shared" ref="F75:O75" si="46">SUM(F9:F16,F19:F25,F28:F31,F34,F37:F41,F44:F54,F57:F60,F63:F67,F71:F72)</f>
        <v>4636000</v>
      </c>
      <c r="G75" s="132">
        <f t="shared" si="46"/>
        <v>4636000</v>
      </c>
      <c r="H75" s="131">
        <f t="shared" si="46"/>
        <v>635000</v>
      </c>
      <c r="I75" s="132">
        <f t="shared" si="46"/>
        <v>500289</v>
      </c>
      <c r="J75" s="131">
        <f t="shared" si="46"/>
        <v>794000</v>
      </c>
      <c r="K75" s="132">
        <f t="shared" si="46"/>
        <v>887448</v>
      </c>
      <c r="L75" s="131">
        <f t="shared" si="46"/>
        <v>1837000</v>
      </c>
      <c r="M75" s="132">
        <f t="shared" si="46"/>
        <v>1582401</v>
      </c>
      <c r="N75" s="131">
        <f t="shared" si="46"/>
        <v>1235000</v>
      </c>
      <c r="O75" s="132">
        <f t="shared" si="46"/>
        <v>1665862</v>
      </c>
      <c r="P75" s="131">
        <f>$H75      +$J75      +$L75      +$N75</f>
        <v>4501000</v>
      </c>
      <c r="Q75" s="132">
        <f>$I75      +$K75      +$M75      +$O75</f>
        <v>4636000</v>
      </c>
      <c r="R75" s="72">
        <f>IF(($L75      =0),0,((($N75      -$L75      )/$L75      )*100))</f>
        <v>-32.770821992378877</v>
      </c>
      <c r="S75" s="73">
        <f>IF(($M75      =0),0,((($O75      -$M75      )/$M75      )*100))</f>
        <v>5.2743267983273521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97.088006902502158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100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bhtoWird7ztGaxBqWSjU6Fw4Zo7beYoXqWwNrrsyqLO+l/NGriFIMTlxD6AmRrwqJ+uaxsxyIITgKoLqO3i2ZQ==" saltValue="OOLVD7/G1qJFgrCAjDhEs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1700000</v>
      </c>
      <c r="C10" s="118"/>
      <c r="D10" s="118"/>
      <c r="E10" s="118">
        <f t="shared" ref="E10:E17" si="0">$B10      +$C10      +$D10</f>
        <v>1700000</v>
      </c>
      <c r="F10" s="119">
        <v>1700000</v>
      </c>
      <c r="G10" s="120">
        <v>1700000</v>
      </c>
      <c r="H10" s="119">
        <v>998000</v>
      </c>
      <c r="I10" s="120">
        <v>998658</v>
      </c>
      <c r="J10" s="119">
        <v>104000</v>
      </c>
      <c r="K10" s="120">
        <v>103778</v>
      </c>
      <c r="L10" s="119">
        <v>61000</v>
      </c>
      <c r="M10" s="120">
        <v>77094</v>
      </c>
      <c r="N10" s="119">
        <v>94000</v>
      </c>
      <c r="O10" s="120">
        <v>112153</v>
      </c>
      <c r="P10" s="119">
        <f t="shared" ref="P10:P17" si="1">$H10      +$J10      +$L10      +$N10</f>
        <v>1257000</v>
      </c>
      <c r="Q10" s="120">
        <f t="shared" ref="Q10:Q17" si="2">$I10      +$K10      +$M10      +$O10</f>
        <v>1291683</v>
      </c>
      <c r="R10" s="59">
        <f t="shared" ref="R10:R17" si="3">IF(($L10      =0),0,((($N10      -$L10      )/$L10      )*100))</f>
        <v>54.098360655737707</v>
      </c>
      <c r="S10" s="60">
        <f t="shared" ref="S10:S17" si="4">IF(($M10      =0),0,((($O10      -$M10      )/$M10      )*100))</f>
        <v>45.475653098814433</v>
      </c>
      <c r="T10" s="59">
        <f t="shared" ref="T10:T17" si="5">IF(($E10      =0),0,(($P10      /$E10      )*100))</f>
        <v>73.941176470588232</v>
      </c>
      <c r="U10" s="61">
        <f t="shared" ref="U10:U17" si="6">IF(($E10      =0),0,(($Q10      /$E10      )*100))</f>
        <v>75.981352941176468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1700000</v>
      </c>
      <c r="C17" s="121">
        <f>SUM(C9:C16)</f>
        <v>0</v>
      </c>
      <c r="D17" s="121"/>
      <c r="E17" s="121">
        <f t="shared" si="0"/>
        <v>1700000</v>
      </c>
      <c r="F17" s="122">
        <f t="shared" ref="F17:O17" si="7">SUM(F9:F16)</f>
        <v>1700000</v>
      </c>
      <c r="G17" s="123">
        <f t="shared" si="7"/>
        <v>1700000</v>
      </c>
      <c r="H17" s="122">
        <f t="shared" si="7"/>
        <v>998000</v>
      </c>
      <c r="I17" s="123">
        <f t="shared" si="7"/>
        <v>998658</v>
      </c>
      <c r="J17" s="122">
        <f t="shared" si="7"/>
        <v>104000</v>
      </c>
      <c r="K17" s="123">
        <f t="shared" si="7"/>
        <v>103778</v>
      </c>
      <c r="L17" s="122">
        <f t="shared" si="7"/>
        <v>61000</v>
      </c>
      <c r="M17" s="123">
        <f t="shared" si="7"/>
        <v>77094</v>
      </c>
      <c r="N17" s="122">
        <f t="shared" si="7"/>
        <v>94000</v>
      </c>
      <c r="O17" s="123">
        <f t="shared" si="7"/>
        <v>112153</v>
      </c>
      <c r="P17" s="122">
        <f t="shared" si="1"/>
        <v>1257000</v>
      </c>
      <c r="Q17" s="123">
        <f t="shared" si="2"/>
        <v>1291683</v>
      </c>
      <c r="R17" s="63">
        <f t="shared" si="3"/>
        <v>54.098360655737707</v>
      </c>
      <c r="S17" s="64">
        <f t="shared" si="4"/>
        <v>45.475653098814433</v>
      </c>
      <c r="T17" s="63">
        <f>IF((SUM($E9:$E14))=0,0,(P17/(SUM($E9:$E14))*100))</f>
        <v>73.941176470588232</v>
      </c>
      <c r="U17" s="65">
        <f>IF((SUM($E9:$E14))=0,0,(Q17/(SUM($E9:$E14))*100))</f>
        <v>75.981352941176468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2272000</v>
      </c>
      <c r="C34" s="118"/>
      <c r="D34" s="118"/>
      <c r="E34" s="118">
        <f>$B34      +$C34      +$D34</f>
        <v>2272000</v>
      </c>
      <c r="F34" s="119">
        <v>2272000</v>
      </c>
      <c r="G34" s="120">
        <v>2272000</v>
      </c>
      <c r="H34" s="119">
        <v>568000</v>
      </c>
      <c r="I34" s="120">
        <v>589954</v>
      </c>
      <c r="J34" s="119">
        <v>468000</v>
      </c>
      <c r="K34" s="120">
        <v>667563</v>
      </c>
      <c r="L34" s="119">
        <v>575000</v>
      </c>
      <c r="M34" s="120">
        <v>592492</v>
      </c>
      <c r="N34" s="119">
        <v>137000</v>
      </c>
      <c r="O34" s="120">
        <v>241133</v>
      </c>
      <c r="P34" s="119">
        <f>$H34      +$J34      +$L34      +$N34</f>
        <v>1748000</v>
      </c>
      <c r="Q34" s="120">
        <f>$I34      +$K34      +$M34      +$O34</f>
        <v>2091142</v>
      </c>
      <c r="R34" s="59">
        <f>IF(($L34      =0),0,((($N34      -$L34      )/$L34      )*100))</f>
        <v>-76.173913043478265</v>
      </c>
      <c r="S34" s="60">
        <f>IF(($M34      =0),0,((($O34      -$M34      )/$M34      )*100))</f>
        <v>-59.301897747142576</v>
      </c>
      <c r="T34" s="59">
        <f>IF(($E34      =0),0,(($P34      /$E34      )*100))</f>
        <v>76.936619718309856</v>
      </c>
      <c r="U34" s="61">
        <f>IF(($E34      =0),0,(($Q34      /$E34      )*100))</f>
        <v>92.039700704225353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2272000</v>
      </c>
      <c r="C35" s="121">
        <f>C34</f>
        <v>0</v>
      </c>
      <c r="D35" s="121"/>
      <c r="E35" s="121">
        <f>$B35      +$C35      +$D35</f>
        <v>2272000</v>
      </c>
      <c r="F35" s="122">
        <f t="shared" ref="F35:O35" si="17">F34</f>
        <v>2272000</v>
      </c>
      <c r="G35" s="123">
        <f t="shared" si="17"/>
        <v>2272000</v>
      </c>
      <c r="H35" s="122">
        <f t="shared" si="17"/>
        <v>568000</v>
      </c>
      <c r="I35" s="123">
        <f t="shared" si="17"/>
        <v>589954</v>
      </c>
      <c r="J35" s="122">
        <f t="shared" si="17"/>
        <v>468000</v>
      </c>
      <c r="K35" s="123">
        <f t="shared" si="17"/>
        <v>667563</v>
      </c>
      <c r="L35" s="122">
        <f t="shared" si="17"/>
        <v>575000</v>
      </c>
      <c r="M35" s="123">
        <f t="shared" si="17"/>
        <v>592492</v>
      </c>
      <c r="N35" s="122">
        <f t="shared" si="17"/>
        <v>137000</v>
      </c>
      <c r="O35" s="123">
        <f t="shared" si="17"/>
        <v>241133</v>
      </c>
      <c r="P35" s="122">
        <f>$H35      +$J35      +$L35      +$N35</f>
        <v>1748000</v>
      </c>
      <c r="Q35" s="123">
        <f>$I35      +$K35      +$M35      +$O35</f>
        <v>2091142</v>
      </c>
      <c r="R35" s="63">
        <f>IF(($L35      =0),0,((($N35      -$L35      )/$L35      )*100))</f>
        <v>-76.173913043478265</v>
      </c>
      <c r="S35" s="64">
        <f>IF(($M35      =0),0,((($O35      -$M35      )/$M35      )*100))</f>
        <v>-59.301897747142576</v>
      </c>
      <c r="T35" s="63">
        <f>IF($E35   =0,0,($P35   /$E35   )*100)</f>
        <v>76.936619718309856</v>
      </c>
      <c r="U35" s="65">
        <f>IF($E35   =0,0,($Q35   /$E35   )*100)</f>
        <v>92.039700704225353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1231000</v>
      </c>
      <c r="C38" s="118">
        <v>-479000</v>
      </c>
      <c r="D38" s="118"/>
      <c r="E38" s="118">
        <f t="shared" si="18"/>
        <v>752000</v>
      </c>
      <c r="F38" s="119">
        <v>1231000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2600000</v>
      </c>
      <c r="H40" s="119"/>
      <c r="I40" s="120"/>
      <c r="J40" s="119">
        <v>20000</v>
      </c>
      <c r="K40" s="120">
        <v>212798</v>
      </c>
      <c r="L40" s="119">
        <v>2140000</v>
      </c>
      <c r="M40" s="120">
        <v>137561</v>
      </c>
      <c r="N40" s="119">
        <v>989000</v>
      </c>
      <c r="O40" s="120">
        <v>2858035</v>
      </c>
      <c r="P40" s="119">
        <f t="shared" si="19"/>
        <v>3149000</v>
      </c>
      <c r="Q40" s="120">
        <f t="shared" si="20"/>
        <v>3208394</v>
      </c>
      <c r="R40" s="59">
        <f t="shared" si="21"/>
        <v>-53.785046728971963</v>
      </c>
      <c r="S40" s="60">
        <f t="shared" si="22"/>
        <v>1977.6491883600731</v>
      </c>
      <c r="T40" s="59">
        <f t="shared" si="23"/>
        <v>78.724999999999994</v>
      </c>
      <c r="U40" s="61">
        <f t="shared" si="24"/>
        <v>80.209850000000003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5231000</v>
      </c>
      <c r="C42" s="121">
        <f>SUM(C37:C41)</f>
        <v>-479000</v>
      </c>
      <c r="D42" s="121"/>
      <c r="E42" s="121">
        <f t="shared" si="18"/>
        <v>4752000</v>
      </c>
      <c r="F42" s="122">
        <f t="shared" ref="F42:O42" si="25">SUM(F37:F41)</f>
        <v>5231000</v>
      </c>
      <c r="G42" s="123">
        <f t="shared" si="25"/>
        <v>2600000</v>
      </c>
      <c r="H42" s="122">
        <f t="shared" si="25"/>
        <v>0</v>
      </c>
      <c r="I42" s="123">
        <f t="shared" si="25"/>
        <v>0</v>
      </c>
      <c r="J42" s="122">
        <f t="shared" si="25"/>
        <v>20000</v>
      </c>
      <c r="K42" s="123">
        <f t="shared" si="25"/>
        <v>212798</v>
      </c>
      <c r="L42" s="122">
        <f t="shared" si="25"/>
        <v>2140000</v>
      </c>
      <c r="M42" s="123">
        <f t="shared" si="25"/>
        <v>137561</v>
      </c>
      <c r="N42" s="122">
        <f t="shared" si="25"/>
        <v>989000</v>
      </c>
      <c r="O42" s="123">
        <f t="shared" si="25"/>
        <v>2858035</v>
      </c>
      <c r="P42" s="122">
        <f t="shared" si="19"/>
        <v>3149000</v>
      </c>
      <c r="Q42" s="123">
        <f t="shared" si="20"/>
        <v>3208394</v>
      </c>
      <c r="R42" s="63">
        <f t="shared" si="21"/>
        <v>-53.785046728971963</v>
      </c>
      <c r="S42" s="64">
        <f t="shared" si="22"/>
        <v>1977.6491883600731</v>
      </c>
      <c r="T42" s="63">
        <f>IF((+$E37+$E40) =0,0,(P42   /(+$E37+$E40) )*100)</f>
        <v>78.724999999999994</v>
      </c>
      <c r="U42" s="65">
        <f>IF((+$E37+$E40) =0,0,(Q42   /(+$E37+$E40) )*100)</f>
        <v>80.209850000000003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9203000</v>
      </c>
      <c r="C69" s="130">
        <f>SUM(C9:C16,C19:C25,C28:C31,C34,C37:C41,C44:C54,C57:C60,C63:C67)</f>
        <v>-479000</v>
      </c>
      <c r="D69" s="130"/>
      <c r="E69" s="130">
        <f t="shared" si="35"/>
        <v>8724000</v>
      </c>
      <c r="F69" s="131">
        <f t="shared" ref="F69:O69" si="43">SUM(F9:F16,F19:F25,F28:F31,F34,F37:F41,F44:F54,F57:F60,F63:F67)</f>
        <v>9203000</v>
      </c>
      <c r="G69" s="132">
        <f t="shared" si="43"/>
        <v>6572000</v>
      </c>
      <c r="H69" s="131">
        <f t="shared" si="43"/>
        <v>1566000</v>
      </c>
      <c r="I69" s="132">
        <f t="shared" si="43"/>
        <v>1588612</v>
      </c>
      <c r="J69" s="131">
        <f t="shared" si="43"/>
        <v>592000</v>
      </c>
      <c r="K69" s="132">
        <f t="shared" si="43"/>
        <v>984139</v>
      </c>
      <c r="L69" s="131">
        <f t="shared" si="43"/>
        <v>2776000</v>
      </c>
      <c r="M69" s="132">
        <f t="shared" si="43"/>
        <v>807147</v>
      </c>
      <c r="N69" s="131">
        <f t="shared" si="43"/>
        <v>1220000</v>
      </c>
      <c r="O69" s="132">
        <f t="shared" si="43"/>
        <v>3211321</v>
      </c>
      <c r="P69" s="131">
        <f t="shared" si="36"/>
        <v>6154000</v>
      </c>
      <c r="Q69" s="132">
        <f t="shared" si="37"/>
        <v>6591219</v>
      </c>
      <c r="R69" s="72">
        <f t="shared" si="38"/>
        <v>-56.051873198847261</v>
      </c>
      <c r="S69" s="73">
        <f t="shared" si="39"/>
        <v>297.86073664400658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77.195183140993478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82.679616156547922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26770000</v>
      </c>
      <c r="C71" s="118"/>
      <c r="D71" s="118"/>
      <c r="E71" s="118">
        <f>$B71      +$C71      +$D71</f>
        <v>26770000</v>
      </c>
      <c r="F71" s="119">
        <v>26770000</v>
      </c>
      <c r="G71" s="120">
        <v>26770000</v>
      </c>
      <c r="H71" s="119">
        <v>1294000</v>
      </c>
      <c r="I71" s="120">
        <v>136638</v>
      </c>
      <c r="J71" s="119">
        <v>10646000</v>
      </c>
      <c r="K71" s="120">
        <v>1473309</v>
      </c>
      <c r="L71" s="119">
        <v>940000</v>
      </c>
      <c r="M71" s="120">
        <v>82266</v>
      </c>
      <c r="N71" s="119">
        <v>13890000</v>
      </c>
      <c r="O71" s="120">
        <v>23043801</v>
      </c>
      <c r="P71" s="119">
        <f>$H71      +$J71      +$L71      +$N71</f>
        <v>26770000</v>
      </c>
      <c r="Q71" s="120">
        <f>$I71      +$K71      +$M71      +$O71</f>
        <v>24736014</v>
      </c>
      <c r="R71" s="59">
        <f>IF(($L71      =0),0,((($N71      -$L71      )/$L71      )*100))</f>
        <v>1377.6595744680851</v>
      </c>
      <c r="S71" s="60">
        <f>IF(($M71      =0),0,((($O71      -$M71      )/$M71      )*100))</f>
        <v>27911.330318722197</v>
      </c>
      <c r="T71" s="59">
        <f>IF(($E71      =0),0,(($P71      /$E71      )*100))</f>
        <v>100</v>
      </c>
      <c r="U71" s="61">
        <f>IF(($E71      =0),0,(($Q71      /$E71      )*100))</f>
        <v>92.401994770265233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26770000</v>
      </c>
      <c r="C73" s="127">
        <f>SUM(C71:C72)</f>
        <v>0</v>
      </c>
      <c r="D73" s="127"/>
      <c r="E73" s="127">
        <f>$B73      +$C73      +$D73</f>
        <v>26770000</v>
      </c>
      <c r="F73" s="128">
        <f t="shared" ref="F73:O73" si="44">SUM(F71:F72)</f>
        <v>26770000</v>
      </c>
      <c r="G73" s="129">
        <f t="shared" si="44"/>
        <v>26770000</v>
      </c>
      <c r="H73" s="128">
        <f t="shared" si="44"/>
        <v>1294000</v>
      </c>
      <c r="I73" s="129">
        <f t="shared" si="44"/>
        <v>136638</v>
      </c>
      <c r="J73" s="128">
        <f t="shared" si="44"/>
        <v>10646000</v>
      </c>
      <c r="K73" s="129">
        <f t="shared" si="44"/>
        <v>1473309</v>
      </c>
      <c r="L73" s="128">
        <f t="shared" si="44"/>
        <v>940000</v>
      </c>
      <c r="M73" s="129">
        <f t="shared" si="44"/>
        <v>82266</v>
      </c>
      <c r="N73" s="128">
        <f t="shared" si="44"/>
        <v>13890000</v>
      </c>
      <c r="O73" s="129">
        <f t="shared" si="44"/>
        <v>23043801</v>
      </c>
      <c r="P73" s="128">
        <f>$H73      +$J73      +$L73      +$N73</f>
        <v>26770000</v>
      </c>
      <c r="Q73" s="129">
        <f>$I73      +$K73      +$M73      +$O73</f>
        <v>24736014</v>
      </c>
      <c r="R73" s="68">
        <f>IF(($L73      =0),0,((($N73      -$L73      )/$L73      )*100))</f>
        <v>1377.6595744680851</v>
      </c>
      <c r="S73" s="69">
        <f>IF(($M73      =0),0,((($O73      -$M73      )/$M73      )*100))</f>
        <v>27911.330318722197</v>
      </c>
      <c r="T73" s="68">
        <f>IF(($E71      =0),0,(($P71      /$E71      )*100))</f>
        <v>100</v>
      </c>
      <c r="U73" s="70">
        <f>IF($E71   =0,0,($Q71   /$E71 )*100)</f>
        <v>92.401994770265233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26770000</v>
      </c>
      <c r="C74" s="130">
        <f>SUM(C71:C72)</f>
        <v>0</v>
      </c>
      <c r="D74" s="130"/>
      <c r="E74" s="130">
        <f>$B74      +$C74      +$D74</f>
        <v>26770000</v>
      </c>
      <c r="F74" s="131">
        <f t="shared" ref="F74:O74" si="45">SUM(F71:F72)</f>
        <v>26770000</v>
      </c>
      <c r="G74" s="132">
        <f t="shared" si="45"/>
        <v>26770000</v>
      </c>
      <c r="H74" s="131">
        <f t="shared" si="45"/>
        <v>1294000</v>
      </c>
      <c r="I74" s="132">
        <f t="shared" si="45"/>
        <v>136638</v>
      </c>
      <c r="J74" s="131">
        <f t="shared" si="45"/>
        <v>10646000</v>
      </c>
      <c r="K74" s="132">
        <f t="shared" si="45"/>
        <v>1473309</v>
      </c>
      <c r="L74" s="131">
        <f t="shared" si="45"/>
        <v>940000</v>
      </c>
      <c r="M74" s="132">
        <f t="shared" si="45"/>
        <v>82266</v>
      </c>
      <c r="N74" s="131">
        <f t="shared" si="45"/>
        <v>13890000</v>
      </c>
      <c r="O74" s="132">
        <f t="shared" si="45"/>
        <v>23043801</v>
      </c>
      <c r="P74" s="131">
        <f>$H74      +$J74      +$L74      +$N74</f>
        <v>26770000</v>
      </c>
      <c r="Q74" s="132">
        <f>$I74      +$K74      +$M74      +$O74</f>
        <v>24736014</v>
      </c>
      <c r="R74" s="72">
        <f>IF(($L74      =0),0,((($N74      -$L74      )/$L74      )*100))</f>
        <v>1377.6595744680851</v>
      </c>
      <c r="S74" s="73">
        <f>IF(($M74      =0),0,((($O74      -$M74      )/$M74      )*100))</f>
        <v>27911.330318722197</v>
      </c>
      <c r="T74" s="72">
        <f>IF(($E71      =0),0,(($P71      /$E71      )*100))</f>
        <v>100</v>
      </c>
      <c r="U74" s="76">
        <f>IF($E71   =0,0,($Q71   /$E71 )*100)</f>
        <v>92.401994770265233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35973000</v>
      </c>
      <c r="C75" s="130">
        <f>SUM(C9:C16,C19:C25,C28:C31,C34,C37:C41,C44:C54,C57:C60,C63:C67,C71:C72)</f>
        <v>-479000</v>
      </c>
      <c r="D75" s="130"/>
      <c r="E75" s="130">
        <f>$B75      +$C75      +$D75</f>
        <v>35494000</v>
      </c>
      <c r="F75" s="131">
        <f t="shared" ref="F75:O75" si="46">SUM(F9:F16,F19:F25,F28:F31,F34,F37:F41,F44:F54,F57:F60,F63:F67,F71:F72)</f>
        <v>35973000</v>
      </c>
      <c r="G75" s="132">
        <f t="shared" si="46"/>
        <v>33342000</v>
      </c>
      <c r="H75" s="131">
        <f t="shared" si="46"/>
        <v>2860000</v>
      </c>
      <c r="I75" s="132">
        <f t="shared" si="46"/>
        <v>1725250</v>
      </c>
      <c r="J75" s="131">
        <f t="shared" si="46"/>
        <v>11238000</v>
      </c>
      <c r="K75" s="132">
        <f t="shared" si="46"/>
        <v>2457448</v>
      </c>
      <c r="L75" s="131">
        <f t="shared" si="46"/>
        <v>3716000</v>
      </c>
      <c r="M75" s="132">
        <f t="shared" si="46"/>
        <v>889413</v>
      </c>
      <c r="N75" s="131">
        <f t="shared" si="46"/>
        <v>15110000</v>
      </c>
      <c r="O75" s="132">
        <f t="shared" si="46"/>
        <v>26255122</v>
      </c>
      <c r="P75" s="131">
        <f>$H75      +$J75      +$L75      +$N75</f>
        <v>32924000</v>
      </c>
      <c r="Q75" s="132">
        <f>$I75      +$K75      +$M75      +$O75</f>
        <v>31327233</v>
      </c>
      <c r="R75" s="72">
        <f>IF(($L75      =0),0,((($N75      -$L75      )/$L75      )*100))</f>
        <v>306.62002152852529</v>
      </c>
      <c r="S75" s="73">
        <f>IF(($M75      =0),0,((($O75      -$M75      )/$M75      )*100))</f>
        <v>2851.9606751868928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94.767140636693341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90.171069598756546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Y1iFF9EHDTDn8Rb4W/5uVV22QICzA+FiOwXUfqWdUL7aKeJbz70BGd1rsWqnv95E6FoATqqno0l0QFn1uekvXQ==" saltValue="uC5qS3ENO9oSUA51TszT/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1700000</v>
      </c>
      <c r="C10" s="118"/>
      <c r="D10" s="118"/>
      <c r="E10" s="118">
        <f t="shared" ref="E10:E17" si="0">$B10      +$C10      +$D10</f>
        <v>1700000</v>
      </c>
      <c r="F10" s="119">
        <v>1700000</v>
      </c>
      <c r="G10" s="120">
        <v>1700000</v>
      </c>
      <c r="H10" s="119">
        <v>124000</v>
      </c>
      <c r="I10" s="120">
        <v>350597</v>
      </c>
      <c r="J10" s="119">
        <v>608000</v>
      </c>
      <c r="K10" s="120">
        <v>625376</v>
      </c>
      <c r="L10" s="119">
        <v>91000</v>
      </c>
      <c r="M10" s="120">
        <v>90263</v>
      </c>
      <c r="N10" s="119">
        <v>634000</v>
      </c>
      <c r="O10" s="120">
        <v>59545</v>
      </c>
      <c r="P10" s="119">
        <f t="shared" ref="P10:P17" si="1">$H10      +$J10      +$L10      +$N10</f>
        <v>1457000</v>
      </c>
      <c r="Q10" s="120">
        <f t="shared" ref="Q10:Q17" si="2">$I10      +$K10      +$M10      +$O10</f>
        <v>1125781</v>
      </c>
      <c r="R10" s="59">
        <f t="shared" ref="R10:R17" si="3">IF(($L10      =0),0,((($N10      -$L10      )/$L10      )*100))</f>
        <v>596.7032967032967</v>
      </c>
      <c r="S10" s="60">
        <f t="shared" ref="S10:S17" si="4">IF(($M10      =0),0,((($O10      -$M10      )/$M10      )*100))</f>
        <v>-34.031663029148156</v>
      </c>
      <c r="T10" s="59">
        <f t="shared" ref="T10:T17" si="5">IF(($E10      =0),0,(($P10      /$E10      )*100))</f>
        <v>85.705882352941174</v>
      </c>
      <c r="U10" s="61">
        <f t="shared" ref="U10:U17" si="6">IF(($E10      =0),0,(($Q10      /$E10      )*100))</f>
        <v>66.222411764705882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39500000</v>
      </c>
      <c r="C14" s="118"/>
      <c r="D14" s="118"/>
      <c r="E14" s="118">
        <f t="shared" si="0"/>
        <v>39500000</v>
      </c>
      <c r="F14" s="119">
        <v>39500000</v>
      </c>
      <c r="G14" s="120">
        <v>39500000</v>
      </c>
      <c r="H14" s="119">
        <v>13585000</v>
      </c>
      <c r="I14" s="120">
        <v>715417</v>
      </c>
      <c r="J14" s="119">
        <v>1919000</v>
      </c>
      <c r="K14" s="120">
        <v>18033601</v>
      </c>
      <c r="L14" s="119">
        <v>13524000</v>
      </c>
      <c r="M14" s="120">
        <v>18013705</v>
      </c>
      <c r="N14" s="119">
        <v>615000</v>
      </c>
      <c r="O14" s="120">
        <v>2058204</v>
      </c>
      <c r="P14" s="119">
        <f t="shared" si="1"/>
        <v>29643000</v>
      </c>
      <c r="Q14" s="120">
        <f t="shared" si="2"/>
        <v>38820927</v>
      </c>
      <c r="R14" s="59">
        <f t="shared" si="3"/>
        <v>-95.452528837622012</v>
      </c>
      <c r="S14" s="60">
        <f t="shared" si="4"/>
        <v>-88.574232785537461</v>
      </c>
      <c r="T14" s="59">
        <f t="shared" si="5"/>
        <v>75.045569620253161</v>
      </c>
      <c r="U14" s="61">
        <f t="shared" si="6"/>
        <v>98.280827848101268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2000000</v>
      </c>
      <c r="C15" s="118"/>
      <c r="D15" s="118"/>
      <c r="E15" s="118">
        <f t="shared" si="0"/>
        <v>2000000</v>
      </c>
      <c r="F15" s="119">
        <v>2000000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43200000</v>
      </c>
      <c r="C17" s="121">
        <f>SUM(C9:C16)</f>
        <v>0</v>
      </c>
      <c r="D17" s="121"/>
      <c r="E17" s="121">
        <f t="shared" si="0"/>
        <v>43200000</v>
      </c>
      <c r="F17" s="122">
        <f t="shared" ref="F17:O17" si="7">SUM(F9:F16)</f>
        <v>43200000</v>
      </c>
      <c r="G17" s="123">
        <f t="shared" si="7"/>
        <v>41200000</v>
      </c>
      <c r="H17" s="122">
        <f t="shared" si="7"/>
        <v>13709000</v>
      </c>
      <c r="I17" s="123">
        <f t="shared" si="7"/>
        <v>1066014</v>
      </c>
      <c r="J17" s="122">
        <f t="shared" si="7"/>
        <v>2527000</v>
      </c>
      <c r="K17" s="123">
        <f t="shared" si="7"/>
        <v>18658977</v>
      </c>
      <c r="L17" s="122">
        <f t="shared" si="7"/>
        <v>13615000</v>
      </c>
      <c r="M17" s="123">
        <f t="shared" si="7"/>
        <v>18103968</v>
      </c>
      <c r="N17" s="122">
        <f t="shared" si="7"/>
        <v>1249000</v>
      </c>
      <c r="O17" s="123">
        <f t="shared" si="7"/>
        <v>2117749</v>
      </c>
      <c r="P17" s="122">
        <f t="shared" si="1"/>
        <v>31100000</v>
      </c>
      <c r="Q17" s="123">
        <f t="shared" si="2"/>
        <v>39946708</v>
      </c>
      <c r="R17" s="63">
        <f t="shared" si="3"/>
        <v>-90.82629452809401</v>
      </c>
      <c r="S17" s="64">
        <f t="shared" si="4"/>
        <v>-88.302293729197928</v>
      </c>
      <c r="T17" s="63">
        <f>IF((SUM($E9:$E14))=0,0,(P17/(SUM($E9:$E14))*100))</f>
        <v>75.485436893203882</v>
      </c>
      <c r="U17" s="65">
        <f>IF((SUM($E9:$E14))=0,0,(Q17/(SUM($E9:$E14))*100))</f>
        <v>96.958029126213603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63737000</v>
      </c>
      <c r="C19" s="118"/>
      <c r="D19" s="118"/>
      <c r="E19" s="118">
        <f t="shared" ref="E19:E26" si="8">$B19      +$C19      +$D19</f>
        <v>63737000</v>
      </c>
      <c r="F19" s="119">
        <v>63737000</v>
      </c>
      <c r="G19" s="120">
        <v>63737000</v>
      </c>
      <c r="H19" s="119">
        <v>5291000</v>
      </c>
      <c r="I19" s="120">
        <v>5342502</v>
      </c>
      <c r="J19" s="119">
        <v>40317000</v>
      </c>
      <c r="K19" s="120">
        <v>37073932</v>
      </c>
      <c r="L19" s="119">
        <v>2990000</v>
      </c>
      <c r="M19" s="120">
        <v>3956944</v>
      </c>
      <c r="N19" s="119">
        <v>15139000</v>
      </c>
      <c r="O19" s="120">
        <v>14735504</v>
      </c>
      <c r="P19" s="119">
        <f t="shared" ref="P19:P26" si="9">$H19      +$J19      +$L19      +$N19</f>
        <v>63737000</v>
      </c>
      <c r="Q19" s="120">
        <f t="shared" ref="Q19:Q26" si="10">$I19      +$K19      +$M19      +$O19</f>
        <v>61108882</v>
      </c>
      <c r="R19" s="59">
        <f t="shared" ref="R19:R26" si="11">IF(($L19      =0),0,((($N19      -$L19      )/$L19      )*100))</f>
        <v>406.32107023411368</v>
      </c>
      <c r="S19" s="60">
        <f t="shared" ref="S19:S26" si="12">IF(($M19      =0),0,((($O19      -$M19      )/$M19      )*100))</f>
        <v>272.39607131159806</v>
      </c>
      <c r="T19" s="59">
        <f t="shared" ref="T19:T26" si="13">IF(($E19      =0),0,(($P19      /$E19      )*100))</f>
        <v>100</v>
      </c>
      <c r="U19" s="61">
        <f t="shared" ref="U19:U26" si="14">IF(($E19      =0),0,(($Q19      /$E19      )*100))</f>
        <v>95.876621114894022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63737000</v>
      </c>
      <c r="C26" s="121">
        <f>SUM(C19:C25)</f>
        <v>0</v>
      </c>
      <c r="D26" s="121"/>
      <c r="E26" s="121">
        <f t="shared" si="8"/>
        <v>63737000</v>
      </c>
      <c r="F26" s="122">
        <f t="shared" ref="F26:O26" si="15">SUM(F19:F25)</f>
        <v>63737000</v>
      </c>
      <c r="G26" s="123">
        <f t="shared" si="15"/>
        <v>63737000</v>
      </c>
      <c r="H26" s="122">
        <f t="shared" si="15"/>
        <v>5291000</v>
      </c>
      <c r="I26" s="123">
        <f t="shared" si="15"/>
        <v>5342502</v>
      </c>
      <c r="J26" s="122">
        <f t="shared" si="15"/>
        <v>40317000</v>
      </c>
      <c r="K26" s="123">
        <f t="shared" si="15"/>
        <v>37073932</v>
      </c>
      <c r="L26" s="122">
        <f t="shared" si="15"/>
        <v>2990000</v>
      </c>
      <c r="M26" s="123">
        <f t="shared" si="15"/>
        <v>3956944</v>
      </c>
      <c r="N26" s="122">
        <f t="shared" si="15"/>
        <v>15139000</v>
      </c>
      <c r="O26" s="123">
        <f t="shared" si="15"/>
        <v>14735504</v>
      </c>
      <c r="P26" s="122">
        <f t="shared" si="9"/>
        <v>63737000</v>
      </c>
      <c r="Q26" s="123">
        <f t="shared" si="10"/>
        <v>61108882</v>
      </c>
      <c r="R26" s="63">
        <f t="shared" si="11"/>
        <v>406.32107023411368</v>
      </c>
      <c r="S26" s="64">
        <f t="shared" si="12"/>
        <v>272.39607131159806</v>
      </c>
      <c r="T26" s="63">
        <f>IF(($E26-$E21-$E25)   =0,0,($P26   /($E26-$E21-$E25)   )*100)</f>
        <v>100</v>
      </c>
      <c r="U26" s="65">
        <f>IF(($E26-$E21-$E25)   =0,0,($Q26   /($E26-$E21-$E25)   )*100)</f>
        <v>95.876621114894022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3349000</v>
      </c>
      <c r="C34" s="118"/>
      <c r="D34" s="118"/>
      <c r="E34" s="118">
        <f>$B34      +$C34      +$D34</f>
        <v>3349000</v>
      </c>
      <c r="F34" s="119">
        <v>3349000</v>
      </c>
      <c r="G34" s="120">
        <v>3349000</v>
      </c>
      <c r="H34" s="119">
        <v>761000</v>
      </c>
      <c r="I34" s="120"/>
      <c r="J34" s="119">
        <v>1456000</v>
      </c>
      <c r="K34" s="120">
        <v>2215690</v>
      </c>
      <c r="L34" s="119">
        <v>1066000</v>
      </c>
      <c r="M34" s="120">
        <v>1232409</v>
      </c>
      <c r="N34" s="119">
        <v>66000</v>
      </c>
      <c r="O34" s="120">
        <v>2155680</v>
      </c>
      <c r="P34" s="119">
        <f>$H34      +$J34      +$L34      +$N34</f>
        <v>3349000</v>
      </c>
      <c r="Q34" s="120">
        <f>$I34      +$K34      +$M34      +$O34</f>
        <v>5603779</v>
      </c>
      <c r="R34" s="59">
        <f>IF(($L34      =0),0,((($N34      -$L34      )/$L34      )*100))</f>
        <v>-93.808630393996253</v>
      </c>
      <c r="S34" s="60">
        <f>IF(($M34      =0),0,((($O34      -$M34      )/$M34      )*100))</f>
        <v>74.915957283661513</v>
      </c>
      <c r="T34" s="59">
        <f>IF(($E34      =0),0,(($P34      /$E34      )*100))</f>
        <v>100</v>
      </c>
      <c r="U34" s="61">
        <f>IF(($E34      =0),0,(($Q34      /$E34      )*100))</f>
        <v>167.32693341295911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3349000</v>
      </c>
      <c r="C35" s="121">
        <f>C34</f>
        <v>0</v>
      </c>
      <c r="D35" s="121"/>
      <c r="E35" s="121">
        <f>$B35      +$C35      +$D35</f>
        <v>3349000</v>
      </c>
      <c r="F35" s="122">
        <f t="shared" ref="F35:O35" si="17">F34</f>
        <v>3349000</v>
      </c>
      <c r="G35" s="123">
        <f t="shared" si="17"/>
        <v>3349000</v>
      </c>
      <c r="H35" s="122">
        <f t="shared" si="17"/>
        <v>761000</v>
      </c>
      <c r="I35" s="123">
        <f t="shared" si="17"/>
        <v>0</v>
      </c>
      <c r="J35" s="122">
        <f t="shared" si="17"/>
        <v>1456000</v>
      </c>
      <c r="K35" s="123">
        <f t="shared" si="17"/>
        <v>2215690</v>
      </c>
      <c r="L35" s="122">
        <f t="shared" si="17"/>
        <v>1066000</v>
      </c>
      <c r="M35" s="123">
        <f t="shared" si="17"/>
        <v>1232409</v>
      </c>
      <c r="N35" s="122">
        <f t="shared" si="17"/>
        <v>66000</v>
      </c>
      <c r="O35" s="123">
        <f t="shared" si="17"/>
        <v>2155680</v>
      </c>
      <c r="P35" s="122">
        <f>$H35      +$J35      +$L35      +$N35</f>
        <v>3349000</v>
      </c>
      <c r="Q35" s="123">
        <f>$I35      +$K35      +$M35      +$O35</f>
        <v>5603779</v>
      </c>
      <c r="R35" s="63">
        <f>IF(($L35      =0),0,((($N35      -$L35      )/$L35      )*100))</f>
        <v>-93.808630393996253</v>
      </c>
      <c r="S35" s="64">
        <f>IF(($M35      =0),0,((($O35      -$M35      )/$M35      )*100))</f>
        <v>74.915957283661513</v>
      </c>
      <c r="T35" s="63">
        <f>IF($E35   =0,0,($P35   /$E35   )*100)</f>
        <v>100</v>
      </c>
      <c r="U35" s="65">
        <f>IF($E35   =0,0,($Q35   /$E35   )*100)</f>
        <v>167.32693341295911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12140000</v>
      </c>
      <c r="C37" s="118"/>
      <c r="D37" s="118"/>
      <c r="E37" s="118">
        <f t="shared" ref="E37:E42" si="18">$B37      +$C37      +$D37</f>
        <v>12140000</v>
      </c>
      <c r="F37" s="119">
        <v>12140000</v>
      </c>
      <c r="G37" s="120">
        <v>12140000</v>
      </c>
      <c r="H37" s="119">
        <v>5463000</v>
      </c>
      <c r="I37" s="120">
        <v>6480899</v>
      </c>
      <c r="J37" s="119">
        <v>88000</v>
      </c>
      <c r="K37" s="120">
        <v>87818</v>
      </c>
      <c r="L37" s="119"/>
      <c r="M37" s="120">
        <v>1125421</v>
      </c>
      <c r="N37" s="119">
        <v>5571000</v>
      </c>
      <c r="O37" s="120">
        <v>4445863</v>
      </c>
      <c r="P37" s="119">
        <f t="shared" ref="P37:P42" si="19">$H37      +$J37      +$L37      +$N37</f>
        <v>11122000</v>
      </c>
      <c r="Q37" s="120">
        <f t="shared" ref="Q37:Q42" si="20">$I37      +$K37      +$M37      +$O37</f>
        <v>12140001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295.03998947949259</v>
      </c>
      <c r="T37" s="59">
        <f t="shared" ref="T37:T42" si="23">IF(($E37      =0),0,(($P37      /$E37      )*100))</f>
        <v>91.614497528830313</v>
      </c>
      <c r="U37" s="61">
        <f t="shared" ref="U37:U42" si="24">IF(($E37      =0),0,(($Q37      /$E37      )*100))</f>
        <v>100.00000823723229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3649000</v>
      </c>
      <c r="C38" s="118">
        <v>2764000</v>
      </c>
      <c r="D38" s="118"/>
      <c r="E38" s="118">
        <f t="shared" si="18"/>
        <v>6413000</v>
      </c>
      <c r="F38" s="119">
        <v>3649000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15789000</v>
      </c>
      <c r="C42" s="121">
        <f>SUM(C37:C41)</f>
        <v>2764000</v>
      </c>
      <c r="D42" s="121"/>
      <c r="E42" s="121">
        <f t="shared" si="18"/>
        <v>18553000</v>
      </c>
      <c r="F42" s="122">
        <f t="shared" ref="F42:O42" si="25">SUM(F37:F41)</f>
        <v>15789000</v>
      </c>
      <c r="G42" s="123">
        <f t="shared" si="25"/>
        <v>12140000</v>
      </c>
      <c r="H42" s="122">
        <f t="shared" si="25"/>
        <v>5463000</v>
      </c>
      <c r="I42" s="123">
        <f t="shared" si="25"/>
        <v>6480899</v>
      </c>
      <c r="J42" s="122">
        <f t="shared" si="25"/>
        <v>88000</v>
      </c>
      <c r="K42" s="123">
        <f t="shared" si="25"/>
        <v>87818</v>
      </c>
      <c r="L42" s="122">
        <f t="shared" si="25"/>
        <v>0</v>
      </c>
      <c r="M42" s="123">
        <f t="shared" si="25"/>
        <v>1125421</v>
      </c>
      <c r="N42" s="122">
        <f t="shared" si="25"/>
        <v>5571000</v>
      </c>
      <c r="O42" s="123">
        <f t="shared" si="25"/>
        <v>4445863</v>
      </c>
      <c r="P42" s="122">
        <f t="shared" si="19"/>
        <v>11122000</v>
      </c>
      <c r="Q42" s="123">
        <f t="shared" si="20"/>
        <v>12140001</v>
      </c>
      <c r="R42" s="63">
        <f t="shared" si="21"/>
        <v>0</v>
      </c>
      <c r="S42" s="64">
        <f t="shared" si="22"/>
        <v>295.03998947949259</v>
      </c>
      <c r="T42" s="63">
        <f>IF((+$E37+$E40) =0,0,(P42   /(+$E37+$E40) )*100)</f>
        <v>91.614497528830313</v>
      </c>
      <c r="U42" s="65">
        <f>IF((+$E37+$E40) =0,0,(Q42   /(+$E37+$E40) )*100)</f>
        <v>100.00000823723229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490000000</v>
      </c>
      <c r="C45" s="118"/>
      <c r="D45" s="118"/>
      <c r="E45" s="118">
        <f t="shared" si="26"/>
        <v>490000000</v>
      </c>
      <c r="F45" s="119">
        <v>490000000</v>
      </c>
      <c r="G45" s="120">
        <v>490000000</v>
      </c>
      <c r="H45" s="119">
        <v>17007000</v>
      </c>
      <c r="I45" s="120">
        <v>17007108</v>
      </c>
      <c r="J45" s="119">
        <v>96173000</v>
      </c>
      <c r="K45" s="120">
        <v>96172946</v>
      </c>
      <c r="L45" s="119">
        <v>40498000</v>
      </c>
      <c r="M45" s="120">
        <v>40498250</v>
      </c>
      <c r="N45" s="119">
        <v>336322000</v>
      </c>
      <c r="O45" s="120">
        <v>322014578</v>
      </c>
      <c r="P45" s="119">
        <f t="shared" si="27"/>
        <v>490000000</v>
      </c>
      <c r="Q45" s="120">
        <f t="shared" si="28"/>
        <v>475692882</v>
      </c>
      <c r="R45" s="59">
        <f t="shared" si="29"/>
        <v>730.46570200997576</v>
      </c>
      <c r="S45" s="60">
        <f t="shared" si="30"/>
        <v>695.13208101584632</v>
      </c>
      <c r="T45" s="59">
        <f t="shared" si="31"/>
        <v>100</v>
      </c>
      <c r="U45" s="61">
        <f t="shared" si="32"/>
        <v>97.080179999999999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490000000</v>
      </c>
      <c r="C55" s="121">
        <f>SUM(C44:C54)</f>
        <v>0</v>
      </c>
      <c r="D55" s="121"/>
      <c r="E55" s="121">
        <f t="shared" si="26"/>
        <v>490000000</v>
      </c>
      <c r="F55" s="122">
        <f t="shared" ref="F55:O55" si="33">SUM(F44:F54)</f>
        <v>490000000</v>
      </c>
      <c r="G55" s="123">
        <f t="shared" si="33"/>
        <v>490000000</v>
      </c>
      <c r="H55" s="122">
        <f t="shared" si="33"/>
        <v>17007000</v>
      </c>
      <c r="I55" s="123">
        <f t="shared" si="33"/>
        <v>17007108</v>
      </c>
      <c r="J55" s="122">
        <f t="shared" si="33"/>
        <v>96173000</v>
      </c>
      <c r="K55" s="123">
        <f t="shared" si="33"/>
        <v>96172946</v>
      </c>
      <c r="L55" s="122">
        <f t="shared" si="33"/>
        <v>40498000</v>
      </c>
      <c r="M55" s="123">
        <f t="shared" si="33"/>
        <v>40498250</v>
      </c>
      <c r="N55" s="122">
        <f t="shared" si="33"/>
        <v>336322000</v>
      </c>
      <c r="O55" s="123">
        <f t="shared" si="33"/>
        <v>322014578</v>
      </c>
      <c r="P55" s="122">
        <f t="shared" si="27"/>
        <v>490000000</v>
      </c>
      <c r="Q55" s="123">
        <f t="shared" si="28"/>
        <v>475692882</v>
      </c>
      <c r="R55" s="63">
        <f t="shared" si="29"/>
        <v>730.46570200997576</v>
      </c>
      <c r="S55" s="64">
        <f t="shared" si="30"/>
        <v>695.13208101584632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97.080179999999999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616075000</v>
      </c>
      <c r="C69" s="130">
        <f>SUM(C9:C16,C19:C25,C28:C31,C34,C37:C41,C44:C54,C57:C60,C63:C67)</f>
        <v>2764000</v>
      </c>
      <c r="D69" s="130"/>
      <c r="E69" s="130">
        <f t="shared" si="35"/>
        <v>618839000</v>
      </c>
      <c r="F69" s="131">
        <f t="shared" ref="F69:O69" si="43">SUM(F9:F16,F19:F25,F28:F31,F34,F37:F41,F44:F54,F57:F60,F63:F67)</f>
        <v>616075000</v>
      </c>
      <c r="G69" s="132">
        <f t="shared" si="43"/>
        <v>610426000</v>
      </c>
      <c r="H69" s="131">
        <f t="shared" si="43"/>
        <v>42231000</v>
      </c>
      <c r="I69" s="132">
        <f t="shared" si="43"/>
        <v>29896523</v>
      </c>
      <c r="J69" s="131">
        <f t="shared" si="43"/>
        <v>140561000</v>
      </c>
      <c r="K69" s="132">
        <f t="shared" si="43"/>
        <v>154209363</v>
      </c>
      <c r="L69" s="131">
        <f t="shared" si="43"/>
        <v>58169000</v>
      </c>
      <c r="M69" s="132">
        <f t="shared" si="43"/>
        <v>64916992</v>
      </c>
      <c r="N69" s="131">
        <f t="shared" si="43"/>
        <v>358347000</v>
      </c>
      <c r="O69" s="132">
        <f t="shared" si="43"/>
        <v>345469374</v>
      </c>
      <c r="P69" s="131">
        <f t="shared" si="36"/>
        <v>599308000</v>
      </c>
      <c r="Q69" s="132">
        <f t="shared" si="37"/>
        <v>594492252</v>
      </c>
      <c r="R69" s="72">
        <f t="shared" si="38"/>
        <v>516.04462858223451</v>
      </c>
      <c r="S69" s="73">
        <f t="shared" si="39"/>
        <v>432.17095148216356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98.178649009052705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97.389733071658156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616075000</v>
      </c>
      <c r="C75" s="130">
        <f>SUM(C9:C16,C19:C25,C28:C31,C34,C37:C41,C44:C54,C57:C60,C63:C67,C71:C72)</f>
        <v>2764000</v>
      </c>
      <c r="D75" s="130"/>
      <c r="E75" s="130">
        <f>$B75      +$C75      +$D75</f>
        <v>618839000</v>
      </c>
      <c r="F75" s="131">
        <f t="shared" ref="F75:O75" si="46">SUM(F9:F16,F19:F25,F28:F31,F34,F37:F41,F44:F54,F57:F60,F63:F67,F71:F72)</f>
        <v>616075000</v>
      </c>
      <c r="G75" s="132">
        <f t="shared" si="46"/>
        <v>610426000</v>
      </c>
      <c r="H75" s="131">
        <f t="shared" si="46"/>
        <v>42231000</v>
      </c>
      <c r="I75" s="132">
        <f t="shared" si="46"/>
        <v>29896523</v>
      </c>
      <c r="J75" s="131">
        <f t="shared" si="46"/>
        <v>140561000</v>
      </c>
      <c r="K75" s="132">
        <f t="shared" si="46"/>
        <v>154209363</v>
      </c>
      <c r="L75" s="131">
        <f t="shared" si="46"/>
        <v>58169000</v>
      </c>
      <c r="M75" s="132">
        <f t="shared" si="46"/>
        <v>64916992</v>
      </c>
      <c r="N75" s="131">
        <f t="shared" si="46"/>
        <v>358347000</v>
      </c>
      <c r="O75" s="132">
        <f t="shared" si="46"/>
        <v>345469374</v>
      </c>
      <c r="P75" s="131">
        <f>$H75      +$J75      +$L75      +$N75</f>
        <v>599308000</v>
      </c>
      <c r="Q75" s="132">
        <f>$I75      +$K75      +$M75      +$O75</f>
        <v>594492252</v>
      </c>
      <c r="R75" s="72">
        <f>IF(($L75      =0),0,((($N75      -$L75      )/$L75      )*100))</f>
        <v>516.04462858223451</v>
      </c>
      <c r="S75" s="73">
        <f>IF(($M75      =0),0,((($O75      -$M75      )/$M75      )*100))</f>
        <v>432.17095148216356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98.178649009052705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97.389733071658156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9qcHGegp6au8HlFPwKpZ49+zcTTcxSHE6/wCv4sZwD2E4YvJRDSez9lU3VotBe/C0G5OYuQr1XO4eXZbQMhj2A==" saltValue="reiPeMqGfold25bpwo1Mb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1700000</v>
      </c>
      <c r="C10" s="118"/>
      <c r="D10" s="118"/>
      <c r="E10" s="118">
        <f t="shared" ref="E10:E17" si="0">$B10      +$C10      +$D10</f>
        <v>1700000</v>
      </c>
      <c r="F10" s="119">
        <v>1700000</v>
      </c>
      <c r="G10" s="120">
        <v>1700000</v>
      </c>
      <c r="H10" s="119">
        <v>108000</v>
      </c>
      <c r="I10" s="120"/>
      <c r="J10" s="119">
        <v>108000</v>
      </c>
      <c r="K10" s="120">
        <v>55279</v>
      </c>
      <c r="L10" s="119">
        <v>279000</v>
      </c>
      <c r="M10" s="120">
        <v>443317</v>
      </c>
      <c r="N10" s="119">
        <v>903000</v>
      </c>
      <c r="O10" s="120">
        <v>871107</v>
      </c>
      <c r="P10" s="119">
        <f t="shared" ref="P10:P17" si="1">$H10      +$J10      +$L10      +$N10</f>
        <v>1398000</v>
      </c>
      <c r="Q10" s="120">
        <f t="shared" ref="Q10:Q17" si="2">$I10      +$K10      +$M10      +$O10</f>
        <v>1369703</v>
      </c>
      <c r="R10" s="59">
        <f t="shared" ref="R10:R17" si="3">IF(($L10      =0),0,((($N10      -$L10      )/$L10      )*100))</f>
        <v>223.6559139784946</v>
      </c>
      <c r="S10" s="60">
        <f t="shared" ref="S10:S17" si="4">IF(($M10      =0),0,((($O10      -$M10      )/$M10      )*100))</f>
        <v>96.497540134937296</v>
      </c>
      <c r="T10" s="59">
        <f t="shared" ref="T10:T17" si="5">IF(($E10      =0),0,(($P10      /$E10      )*100))</f>
        <v>82.235294117647058</v>
      </c>
      <c r="U10" s="61">
        <f t="shared" ref="U10:U17" si="6">IF(($E10      =0),0,(($Q10      /$E10      )*100))</f>
        <v>80.570764705882354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1700000</v>
      </c>
      <c r="C17" s="121">
        <f>SUM(C9:C16)</f>
        <v>0</v>
      </c>
      <c r="D17" s="121"/>
      <c r="E17" s="121">
        <f t="shared" si="0"/>
        <v>1700000</v>
      </c>
      <c r="F17" s="122">
        <f t="shared" ref="F17:O17" si="7">SUM(F9:F16)</f>
        <v>1700000</v>
      </c>
      <c r="G17" s="123">
        <f t="shared" si="7"/>
        <v>1700000</v>
      </c>
      <c r="H17" s="122">
        <f t="shared" si="7"/>
        <v>108000</v>
      </c>
      <c r="I17" s="123">
        <f t="shared" si="7"/>
        <v>0</v>
      </c>
      <c r="J17" s="122">
        <f t="shared" si="7"/>
        <v>108000</v>
      </c>
      <c r="K17" s="123">
        <f t="shared" si="7"/>
        <v>55279</v>
      </c>
      <c r="L17" s="122">
        <f t="shared" si="7"/>
        <v>279000</v>
      </c>
      <c r="M17" s="123">
        <f t="shared" si="7"/>
        <v>443317</v>
      </c>
      <c r="N17" s="122">
        <f t="shared" si="7"/>
        <v>903000</v>
      </c>
      <c r="O17" s="123">
        <f t="shared" si="7"/>
        <v>871107</v>
      </c>
      <c r="P17" s="122">
        <f t="shared" si="1"/>
        <v>1398000</v>
      </c>
      <c r="Q17" s="123">
        <f t="shared" si="2"/>
        <v>1369703</v>
      </c>
      <c r="R17" s="63">
        <f t="shared" si="3"/>
        <v>223.6559139784946</v>
      </c>
      <c r="S17" s="64">
        <f t="shared" si="4"/>
        <v>96.497540134937296</v>
      </c>
      <c r="T17" s="63">
        <f>IF((SUM($E9:$E14))=0,0,(P17/(SUM($E9:$E14))*100))</f>
        <v>82.235294117647058</v>
      </c>
      <c r="U17" s="65">
        <f>IF((SUM($E9:$E14))=0,0,(Q17/(SUM($E9:$E14))*100))</f>
        <v>80.570764705882354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64530000</v>
      </c>
      <c r="C19" s="118"/>
      <c r="D19" s="118"/>
      <c r="E19" s="118">
        <f t="shared" ref="E19:E26" si="8">$B19      +$C19      +$D19</f>
        <v>64530000</v>
      </c>
      <c r="F19" s="119">
        <v>64530000</v>
      </c>
      <c r="G19" s="120">
        <v>64530000</v>
      </c>
      <c r="H19" s="119">
        <v>16033000</v>
      </c>
      <c r="I19" s="120">
        <v>13662162</v>
      </c>
      <c r="J19" s="119">
        <v>25199000</v>
      </c>
      <c r="K19" s="120">
        <v>21442213</v>
      </c>
      <c r="L19" s="119">
        <v>12992000</v>
      </c>
      <c r="M19" s="120">
        <v>12341603</v>
      </c>
      <c r="N19" s="119">
        <v>8969000</v>
      </c>
      <c r="O19" s="120">
        <v>9186155</v>
      </c>
      <c r="P19" s="119">
        <f t="shared" ref="P19:P26" si="9">$H19      +$J19      +$L19      +$N19</f>
        <v>63193000</v>
      </c>
      <c r="Q19" s="120">
        <f t="shared" ref="Q19:Q26" si="10">$I19      +$K19      +$M19      +$O19</f>
        <v>56632133</v>
      </c>
      <c r="R19" s="59">
        <f t="shared" ref="R19:R26" si="11">IF(($L19      =0),0,((($N19      -$L19      )/$L19      )*100))</f>
        <v>-30.965209359605911</v>
      </c>
      <c r="S19" s="60">
        <f t="shared" ref="S19:S26" si="12">IF(($M19      =0),0,((($O19      -$M19      )/$M19      )*100))</f>
        <v>-25.567570112245548</v>
      </c>
      <c r="T19" s="59">
        <f t="shared" ref="T19:T26" si="13">IF(($E19      =0),0,(($P19      /$E19      )*100))</f>
        <v>97.928095459476211</v>
      </c>
      <c r="U19" s="61">
        <f t="shared" ref="U19:U26" si="14">IF(($E19      =0),0,(($Q19      /$E19      )*100))</f>
        <v>87.76093754842708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64530000</v>
      </c>
      <c r="C26" s="121">
        <f>SUM(C19:C25)</f>
        <v>0</v>
      </c>
      <c r="D26" s="121"/>
      <c r="E26" s="121">
        <f t="shared" si="8"/>
        <v>64530000</v>
      </c>
      <c r="F26" s="122">
        <f t="shared" ref="F26:O26" si="15">SUM(F19:F25)</f>
        <v>64530000</v>
      </c>
      <c r="G26" s="123">
        <f t="shared" si="15"/>
        <v>64530000</v>
      </c>
      <c r="H26" s="122">
        <f t="shared" si="15"/>
        <v>16033000</v>
      </c>
      <c r="I26" s="123">
        <f t="shared" si="15"/>
        <v>13662162</v>
      </c>
      <c r="J26" s="122">
        <f t="shared" si="15"/>
        <v>25199000</v>
      </c>
      <c r="K26" s="123">
        <f t="shared" si="15"/>
        <v>21442213</v>
      </c>
      <c r="L26" s="122">
        <f t="shared" si="15"/>
        <v>12992000</v>
      </c>
      <c r="M26" s="123">
        <f t="shared" si="15"/>
        <v>12341603</v>
      </c>
      <c r="N26" s="122">
        <f t="shared" si="15"/>
        <v>8969000</v>
      </c>
      <c r="O26" s="123">
        <f t="shared" si="15"/>
        <v>9186155</v>
      </c>
      <c r="P26" s="122">
        <f t="shared" si="9"/>
        <v>63193000</v>
      </c>
      <c r="Q26" s="123">
        <f t="shared" si="10"/>
        <v>56632133</v>
      </c>
      <c r="R26" s="63">
        <f t="shared" si="11"/>
        <v>-30.965209359605911</v>
      </c>
      <c r="S26" s="64">
        <f t="shared" si="12"/>
        <v>-25.567570112245548</v>
      </c>
      <c r="T26" s="63">
        <f>IF(($E26-$E21-$E25)   =0,0,($P26   /($E26-$E21-$E25)   )*100)</f>
        <v>97.928095459476211</v>
      </c>
      <c r="U26" s="65">
        <f>IF(($E26-$E21-$E25)   =0,0,($Q26   /($E26-$E21-$E25)   )*100)</f>
        <v>87.76093754842708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3202000</v>
      </c>
      <c r="C34" s="118"/>
      <c r="D34" s="118"/>
      <c r="E34" s="118">
        <f>$B34      +$C34      +$D34</f>
        <v>3202000</v>
      </c>
      <c r="F34" s="119">
        <v>3202000</v>
      </c>
      <c r="G34" s="120">
        <v>3202000</v>
      </c>
      <c r="H34" s="119">
        <v>251000</v>
      </c>
      <c r="I34" s="120"/>
      <c r="J34" s="119">
        <v>482000</v>
      </c>
      <c r="K34" s="120">
        <v>624555</v>
      </c>
      <c r="L34" s="119">
        <v>863000</v>
      </c>
      <c r="M34" s="120">
        <v>1449980</v>
      </c>
      <c r="N34" s="119">
        <v>1127000</v>
      </c>
      <c r="O34" s="120">
        <v>1127467</v>
      </c>
      <c r="P34" s="119">
        <f>$H34      +$J34      +$L34      +$N34</f>
        <v>2723000</v>
      </c>
      <c r="Q34" s="120">
        <f>$I34      +$K34      +$M34      +$O34</f>
        <v>3202002</v>
      </c>
      <c r="R34" s="59">
        <f>IF(($L34      =0),0,((($N34      -$L34      )/$L34      )*100))</f>
        <v>30.590961761297798</v>
      </c>
      <c r="S34" s="60">
        <f>IF(($M34      =0),0,((($O34      -$M34      )/$M34      )*100))</f>
        <v>-22.2425826563125</v>
      </c>
      <c r="T34" s="59">
        <f>IF(($E34      =0),0,(($P34      /$E34      )*100))</f>
        <v>85.040599625234222</v>
      </c>
      <c r="U34" s="61">
        <f>IF(($E34      =0),0,(($Q34      /$E34      )*100))</f>
        <v>100.00006246096189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3202000</v>
      </c>
      <c r="C35" s="121">
        <f>C34</f>
        <v>0</v>
      </c>
      <c r="D35" s="121"/>
      <c r="E35" s="121">
        <f>$B35      +$C35      +$D35</f>
        <v>3202000</v>
      </c>
      <c r="F35" s="122">
        <f t="shared" ref="F35:O35" si="17">F34</f>
        <v>3202000</v>
      </c>
      <c r="G35" s="123">
        <f t="shared" si="17"/>
        <v>3202000</v>
      </c>
      <c r="H35" s="122">
        <f t="shared" si="17"/>
        <v>251000</v>
      </c>
      <c r="I35" s="123">
        <f t="shared" si="17"/>
        <v>0</v>
      </c>
      <c r="J35" s="122">
        <f t="shared" si="17"/>
        <v>482000</v>
      </c>
      <c r="K35" s="123">
        <f t="shared" si="17"/>
        <v>624555</v>
      </c>
      <c r="L35" s="122">
        <f t="shared" si="17"/>
        <v>863000</v>
      </c>
      <c r="M35" s="123">
        <f t="shared" si="17"/>
        <v>1449980</v>
      </c>
      <c r="N35" s="122">
        <f t="shared" si="17"/>
        <v>1127000</v>
      </c>
      <c r="O35" s="123">
        <f t="shared" si="17"/>
        <v>1127467</v>
      </c>
      <c r="P35" s="122">
        <f>$H35      +$J35      +$L35      +$N35</f>
        <v>2723000</v>
      </c>
      <c r="Q35" s="123">
        <f>$I35      +$K35      +$M35      +$O35</f>
        <v>3202002</v>
      </c>
      <c r="R35" s="63">
        <f>IF(($L35      =0),0,((($N35      -$L35      )/$L35      )*100))</f>
        <v>30.590961761297798</v>
      </c>
      <c r="S35" s="64">
        <f>IF(($M35      =0),0,((($O35      -$M35      )/$M35      )*100))</f>
        <v>-22.2425826563125</v>
      </c>
      <c r="T35" s="63">
        <f>IF($E35   =0,0,($P35   /$E35   )*100)</f>
        <v>85.040599625234222</v>
      </c>
      <c r="U35" s="65">
        <f>IF($E35   =0,0,($Q35   /$E35   )*100)</f>
        <v>100.00006246096189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6188000</v>
      </c>
      <c r="C37" s="118"/>
      <c r="D37" s="118"/>
      <c r="E37" s="118">
        <f t="shared" ref="E37:E42" si="18">$B37      +$C37      +$D37</f>
        <v>6188000</v>
      </c>
      <c r="F37" s="119">
        <v>6188000</v>
      </c>
      <c r="G37" s="120">
        <v>6188000</v>
      </c>
      <c r="H37" s="119">
        <v>2376000</v>
      </c>
      <c r="I37" s="120">
        <v>949565</v>
      </c>
      <c r="J37" s="119">
        <v>56000</v>
      </c>
      <c r="K37" s="120">
        <v>110400</v>
      </c>
      <c r="L37" s="119">
        <v>3756000</v>
      </c>
      <c r="M37" s="120">
        <v>2649318</v>
      </c>
      <c r="N37" s="119"/>
      <c r="O37" s="120">
        <v>2304927</v>
      </c>
      <c r="P37" s="119">
        <f t="shared" ref="P37:P42" si="19">$H37      +$J37      +$L37      +$N37</f>
        <v>6188000</v>
      </c>
      <c r="Q37" s="120">
        <f t="shared" ref="Q37:Q42" si="20">$I37      +$K37      +$M37      +$O37</f>
        <v>6014210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-12.999232255244559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97.191499676793796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108000</v>
      </c>
      <c r="C38" s="118">
        <v>122000</v>
      </c>
      <c r="D38" s="118"/>
      <c r="E38" s="118">
        <f t="shared" si="18"/>
        <v>230000</v>
      </c>
      <c r="F38" s="119">
        <v>108000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5000000</v>
      </c>
      <c r="C40" s="118"/>
      <c r="D40" s="118"/>
      <c r="E40" s="118">
        <f t="shared" si="18"/>
        <v>5000000</v>
      </c>
      <c r="F40" s="119">
        <v>5000000</v>
      </c>
      <c r="G40" s="120">
        <v>5000000</v>
      </c>
      <c r="H40" s="119"/>
      <c r="I40" s="120"/>
      <c r="J40" s="119">
        <v>755000</v>
      </c>
      <c r="K40" s="120"/>
      <c r="L40" s="119">
        <v>601000</v>
      </c>
      <c r="M40" s="120"/>
      <c r="N40" s="119">
        <v>720000</v>
      </c>
      <c r="O40" s="120">
        <v>1255132</v>
      </c>
      <c r="P40" s="119">
        <f t="shared" si="19"/>
        <v>2076000</v>
      </c>
      <c r="Q40" s="120">
        <f t="shared" si="20"/>
        <v>1255132</v>
      </c>
      <c r="R40" s="59">
        <f t="shared" si="21"/>
        <v>19.800332778702163</v>
      </c>
      <c r="S40" s="60">
        <f t="shared" si="22"/>
        <v>0</v>
      </c>
      <c r="T40" s="59">
        <f t="shared" si="23"/>
        <v>41.52</v>
      </c>
      <c r="U40" s="61">
        <f t="shared" si="24"/>
        <v>25.102639999999997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11296000</v>
      </c>
      <c r="C42" s="121">
        <f>SUM(C37:C41)</f>
        <v>122000</v>
      </c>
      <c r="D42" s="121"/>
      <c r="E42" s="121">
        <f t="shared" si="18"/>
        <v>11418000</v>
      </c>
      <c r="F42" s="122">
        <f t="shared" ref="F42:O42" si="25">SUM(F37:F41)</f>
        <v>11296000</v>
      </c>
      <c r="G42" s="123">
        <f t="shared" si="25"/>
        <v>11188000</v>
      </c>
      <c r="H42" s="122">
        <f t="shared" si="25"/>
        <v>2376000</v>
      </c>
      <c r="I42" s="123">
        <f t="shared" si="25"/>
        <v>949565</v>
      </c>
      <c r="J42" s="122">
        <f t="shared" si="25"/>
        <v>811000</v>
      </c>
      <c r="K42" s="123">
        <f t="shared" si="25"/>
        <v>110400</v>
      </c>
      <c r="L42" s="122">
        <f t="shared" si="25"/>
        <v>4357000</v>
      </c>
      <c r="M42" s="123">
        <f t="shared" si="25"/>
        <v>2649318</v>
      </c>
      <c r="N42" s="122">
        <f t="shared" si="25"/>
        <v>720000</v>
      </c>
      <c r="O42" s="123">
        <f t="shared" si="25"/>
        <v>3560059</v>
      </c>
      <c r="P42" s="122">
        <f t="shared" si="19"/>
        <v>8264000</v>
      </c>
      <c r="Q42" s="123">
        <f t="shared" si="20"/>
        <v>7269342</v>
      </c>
      <c r="R42" s="63">
        <f t="shared" si="21"/>
        <v>-83.474868028459952</v>
      </c>
      <c r="S42" s="64">
        <f t="shared" si="22"/>
        <v>34.37643197230382</v>
      </c>
      <c r="T42" s="63">
        <f>IF((+$E37+$E40) =0,0,(P42   /(+$E37+$E40) )*100)</f>
        <v>73.864855202002147</v>
      </c>
      <c r="U42" s="65">
        <f>IF((+$E37+$E40) =0,0,(Q42   /(+$E37+$E40) )*100)</f>
        <v>64.974454772971029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80728000</v>
      </c>
      <c r="C69" s="130">
        <f>SUM(C9:C16,C19:C25,C28:C31,C34,C37:C41,C44:C54,C57:C60,C63:C67)</f>
        <v>122000</v>
      </c>
      <c r="D69" s="130"/>
      <c r="E69" s="130">
        <f t="shared" si="35"/>
        <v>80850000</v>
      </c>
      <c r="F69" s="131">
        <f t="shared" ref="F69:O69" si="43">SUM(F9:F16,F19:F25,F28:F31,F34,F37:F41,F44:F54,F57:F60,F63:F67)</f>
        <v>80728000</v>
      </c>
      <c r="G69" s="132">
        <f t="shared" si="43"/>
        <v>80620000</v>
      </c>
      <c r="H69" s="131">
        <f t="shared" si="43"/>
        <v>18768000</v>
      </c>
      <c r="I69" s="132">
        <f t="shared" si="43"/>
        <v>14611727</v>
      </c>
      <c r="J69" s="131">
        <f t="shared" si="43"/>
        <v>26600000</v>
      </c>
      <c r="K69" s="132">
        <f t="shared" si="43"/>
        <v>22232447</v>
      </c>
      <c r="L69" s="131">
        <f t="shared" si="43"/>
        <v>18491000</v>
      </c>
      <c r="M69" s="132">
        <f t="shared" si="43"/>
        <v>16884218</v>
      </c>
      <c r="N69" s="131">
        <f t="shared" si="43"/>
        <v>11719000</v>
      </c>
      <c r="O69" s="132">
        <f t="shared" si="43"/>
        <v>14744788</v>
      </c>
      <c r="P69" s="131">
        <f t="shared" si="36"/>
        <v>75578000</v>
      </c>
      <c r="Q69" s="132">
        <f t="shared" si="37"/>
        <v>68473180</v>
      </c>
      <c r="R69" s="72">
        <f t="shared" si="38"/>
        <v>-36.623222108052566</v>
      </c>
      <c r="S69" s="73">
        <f t="shared" si="39"/>
        <v>-12.671182047045354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93.74596874224757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84.93324237161994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80728000</v>
      </c>
      <c r="C75" s="130">
        <f>SUM(C9:C16,C19:C25,C28:C31,C34,C37:C41,C44:C54,C57:C60,C63:C67,C71:C72)</f>
        <v>122000</v>
      </c>
      <c r="D75" s="130"/>
      <c r="E75" s="130">
        <f>$B75      +$C75      +$D75</f>
        <v>80850000</v>
      </c>
      <c r="F75" s="131">
        <f t="shared" ref="F75:O75" si="46">SUM(F9:F16,F19:F25,F28:F31,F34,F37:F41,F44:F54,F57:F60,F63:F67,F71:F72)</f>
        <v>80728000</v>
      </c>
      <c r="G75" s="132">
        <f t="shared" si="46"/>
        <v>80620000</v>
      </c>
      <c r="H75" s="131">
        <f t="shared" si="46"/>
        <v>18768000</v>
      </c>
      <c r="I75" s="132">
        <f t="shared" si="46"/>
        <v>14611727</v>
      </c>
      <c r="J75" s="131">
        <f t="shared" si="46"/>
        <v>26600000</v>
      </c>
      <c r="K75" s="132">
        <f t="shared" si="46"/>
        <v>22232447</v>
      </c>
      <c r="L75" s="131">
        <f t="shared" si="46"/>
        <v>18491000</v>
      </c>
      <c r="M75" s="132">
        <f t="shared" si="46"/>
        <v>16884218</v>
      </c>
      <c r="N75" s="131">
        <f t="shared" si="46"/>
        <v>11719000</v>
      </c>
      <c r="O75" s="132">
        <f t="shared" si="46"/>
        <v>14744788</v>
      </c>
      <c r="P75" s="131">
        <f>$H75      +$J75      +$L75      +$N75</f>
        <v>75578000</v>
      </c>
      <c r="Q75" s="132">
        <f>$I75      +$K75      +$M75      +$O75</f>
        <v>68473180</v>
      </c>
      <c r="R75" s="72">
        <f>IF(($L75      =0),0,((($N75      -$L75      )/$L75      )*100))</f>
        <v>-36.623222108052566</v>
      </c>
      <c r="S75" s="73">
        <f>IF(($M75      =0),0,((($O75      -$M75      )/$M75      )*100))</f>
        <v>-12.671182047045354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93.74596874224757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84.93324237161994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+wIbea72WA7r/m88gFMH4nDzlOoitQ2wKUD/OexJ+5g1vpropr85ioHsxdnWR9xkHnA1tu8bnaoPZWy6wKd1MQ==" saltValue="KxfZuGi/aF7l/szTBNPyR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1700000</v>
      </c>
      <c r="C10" s="118"/>
      <c r="D10" s="118"/>
      <c r="E10" s="118">
        <f t="shared" ref="E10:E17" si="0">$B10      +$C10      +$D10</f>
        <v>1700000</v>
      </c>
      <c r="F10" s="119">
        <v>1700000</v>
      </c>
      <c r="G10" s="120">
        <v>1700000</v>
      </c>
      <c r="H10" s="119">
        <v>47000</v>
      </c>
      <c r="I10" s="120">
        <v>89719</v>
      </c>
      <c r="J10" s="119">
        <v>146000</v>
      </c>
      <c r="K10" s="120">
        <v>84166</v>
      </c>
      <c r="L10" s="119">
        <v>259000</v>
      </c>
      <c r="M10" s="120">
        <v>562441</v>
      </c>
      <c r="N10" s="119">
        <v>272000</v>
      </c>
      <c r="O10" s="120">
        <v>767115</v>
      </c>
      <c r="P10" s="119">
        <f t="shared" ref="P10:P17" si="1">$H10      +$J10      +$L10      +$N10</f>
        <v>724000</v>
      </c>
      <c r="Q10" s="120">
        <f t="shared" ref="Q10:Q17" si="2">$I10      +$K10      +$M10      +$O10</f>
        <v>1503441</v>
      </c>
      <c r="R10" s="59">
        <f t="shared" ref="R10:R17" si="3">IF(($L10      =0),0,((($N10      -$L10      )/$L10      )*100))</f>
        <v>5.019305019305019</v>
      </c>
      <c r="S10" s="60">
        <f t="shared" ref="S10:S17" si="4">IF(($M10      =0),0,((($O10      -$M10      )/$M10      )*100))</f>
        <v>36.390305827633476</v>
      </c>
      <c r="T10" s="59">
        <f t="shared" ref="T10:T17" si="5">IF(($E10      =0),0,(($P10      /$E10      )*100))</f>
        <v>42.588235294117652</v>
      </c>
      <c r="U10" s="61">
        <f t="shared" ref="U10:U17" si="6">IF(($E10      =0),0,(($Q10      /$E10      )*100))</f>
        <v>88.437705882352944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1700000</v>
      </c>
      <c r="C17" s="121">
        <f>SUM(C9:C16)</f>
        <v>0</v>
      </c>
      <c r="D17" s="121"/>
      <c r="E17" s="121">
        <f t="shared" si="0"/>
        <v>1700000</v>
      </c>
      <c r="F17" s="122">
        <f t="shared" ref="F17:O17" si="7">SUM(F9:F16)</f>
        <v>1700000</v>
      </c>
      <c r="G17" s="123">
        <f t="shared" si="7"/>
        <v>1700000</v>
      </c>
      <c r="H17" s="122">
        <f t="shared" si="7"/>
        <v>47000</v>
      </c>
      <c r="I17" s="123">
        <f t="shared" si="7"/>
        <v>89719</v>
      </c>
      <c r="J17" s="122">
        <f t="shared" si="7"/>
        <v>146000</v>
      </c>
      <c r="K17" s="123">
        <f t="shared" si="7"/>
        <v>84166</v>
      </c>
      <c r="L17" s="122">
        <f t="shared" si="7"/>
        <v>259000</v>
      </c>
      <c r="M17" s="123">
        <f t="shared" si="7"/>
        <v>562441</v>
      </c>
      <c r="N17" s="122">
        <f t="shared" si="7"/>
        <v>272000</v>
      </c>
      <c r="O17" s="123">
        <f t="shared" si="7"/>
        <v>767115</v>
      </c>
      <c r="P17" s="122">
        <f t="shared" si="1"/>
        <v>724000</v>
      </c>
      <c r="Q17" s="123">
        <f t="shared" si="2"/>
        <v>1503441</v>
      </c>
      <c r="R17" s="63">
        <f t="shared" si="3"/>
        <v>5.019305019305019</v>
      </c>
      <c r="S17" s="64">
        <f t="shared" si="4"/>
        <v>36.390305827633476</v>
      </c>
      <c r="T17" s="63">
        <f>IF((SUM($E9:$E14))=0,0,(P17/(SUM($E9:$E14))*100))</f>
        <v>42.588235294117652</v>
      </c>
      <c r="U17" s="65">
        <f>IF((SUM($E9:$E14))=0,0,(Q17/(SUM($E9:$E14))*100))</f>
        <v>88.437705882352944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6910000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6910000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3019000</v>
      </c>
      <c r="C34" s="118"/>
      <c r="D34" s="118"/>
      <c r="E34" s="118">
        <f>$B34      +$C34      +$D34</f>
        <v>3019000</v>
      </c>
      <c r="F34" s="119">
        <v>3019000</v>
      </c>
      <c r="G34" s="120">
        <v>3019000</v>
      </c>
      <c r="H34" s="119">
        <v>755000</v>
      </c>
      <c r="I34" s="120">
        <v>755000</v>
      </c>
      <c r="J34" s="119">
        <v>1358000</v>
      </c>
      <c r="K34" s="120">
        <v>1358000</v>
      </c>
      <c r="L34" s="119">
        <v>906000</v>
      </c>
      <c r="M34" s="120">
        <v>906000</v>
      </c>
      <c r="N34" s="119"/>
      <c r="O34" s="120"/>
      <c r="P34" s="119">
        <f>$H34      +$J34      +$L34      +$N34</f>
        <v>3019000</v>
      </c>
      <c r="Q34" s="120">
        <f>$I34      +$K34      +$M34      +$O34</f>
        <v>3019000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3019000</v>
      </c>
      <c r="C35" s="121">
        <f>C34</f>
        <v>0</v>
      </c>
      <c r="D35" s="121"/>
      <c r="E35" s="121">
        <f>$B35      +$C35      +$D35</f>
        <v>3019000</v>
      </c>
      <c r="F35" s="122">
        <f t="shared" ref="F35:O35" si="17">F34</f>
        <v>3019000</v>
      </c>
      <c r="G35" s="123">
        <f t="shared" si="17"/>
        <v>3019000</v>
      </c>
      <c r="H35" s="122">
        <f t="shared" si="17"/>
        <v>755000</v>
      </c>
      <c r="I35" s="123">
        <f t="shared" si="17"/>
        <v>755000</v>
      </c>
      <c r="J35" s="122">
        <f t="shared" si="17"/>
        <v>1358000</v>
      </c>
      <c r="K35" s="123">
        <f t="shared" si="17"/>
        <v>1358000</v>
      </c>
      <c r="L35" s="122">
        <f t="shared" si="17"/>
        <v>906000</v>
      </c>
      <c r="M35" s="123">
        <f t="shared" si="17"/>
        <v>906000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3019000</v>
      </c>
      <c r="Q35" s="123">
        <f>$I35      +$K35      +$M35      +$O35</f>
        <v>3019000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15596000</v>
      </c>
      <c r="C37" s="118"/>
      <c r="D37" s="118"/>
      <c r="E37" s="118">
        <f t="shared" ref="E37:E42" si="18">$B37      +$C37      +$D37</f>
        <v>15596000</v>
      </c>
      <c r="F37" s="119">
        <v>15596000</v>
      </c>
      <c r="G37" s="120">
        <v>15596000</v>
      </c>
      <c r="H37" s="119">
        <v>3151000</v>
      </c>
      <c r="I37" s="120"/>
      <c r="J37" s="119"/>
      <c r="K37" s="120"/>
      <c r="L37" s="119">
        <v>1418000</v>
      </c>
      <c r="M37" s="120">
        <v>9303468</v>
      </c>
      <c r="N37" s="119">
        <v>922000</v>
      </c>
      <c r="O37" s="120">
        <v>2528381</v>
      </c>
      <c r="P37" s="119">
        <f t="shared" ref="P37:P42" si="19">$H37      +$J37      +$L37      +$N37</f>
        <v>5491000</v>
      </c>
      <c r="Q37" s="120">
        <f t="shared" ref="Q37:Q42" si="20">$I37      +$K37      +$M37      +$O37</f>
        <v>11831849</v>
      </c>
      <c r="R37" s="59">
        <f t="shared" ref="R37:R42" si="21">IF(($L37      =0),0,((($N37      -$L37      )/$L37      )*100))</f>
        <v>-34.978843441466857</v>
      </c>
      <c r="S37" s="60">
        <f t="shared" ref="S37:S42" si="22">IF(($M37      =0),0,((($O37      -$M37      )/$M37      )*100))</f>
        <v>-72.823241827671154</v>
      </c>
      <c r="T37" s="59">
        <f t="shared" ref="T37:T42" si="23">IF(($E37      =0),0,(($P37      /$E37      )*100))</f>
        <v>35.207745575788664</v>
      </c>
      <c r="U37" s="61">
        <f t="shared" ref="U37:U42" si="24">IF(($E37      =0),0,(($Q37      /$E37      )*100))</f>
        <v>75.864638368812521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864000</v>
      </c>
      <c r="C38" s="118">
        <v>1073000</v>
      </c>
      <c r="D38" s="118"/>
      <c r="E38" s="118">
        <f t="shared" si="18"/>
        <v>1937000</v>
      </c>
      <c r="F38" s="119">
        <v>864000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16460000</v>
      </c>
      <c r="C42" s="121">
        <f>SUM(C37:C41)</f>
        <v>1073000</v>
      </c>
      <c r="D42" s="121"/>
      <c r="E42" s="121">
        <f t="shared" si="18"/>
        <v>17533000</v>
      </c>
      <c r="F42" s="122">
        <f t="shared" ref="F42:O42" si="25">SUM(F37:F41)</f>
        <v>16460000</v>
      </c>
      <c r="G42" s="123">
        <f t="shared" si="25"/>
        <v>15596000</v>
      </c>
      <c r="H42" s="122">
        <f t="shared" si="25"/>
        <v>3151000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1418000</v>
      </c>
      <c r="M42" s="123">
        <f t="shared" si="25"/>
        <v>9303468</v>
      </c>
      <c r="N42" s="122">
        <f t="shared" si="25"/>
        <v>922000</v>
      </c>
      <c r="O42" s="123">
        <f t="shared" si="25"/>
        <v>2528381</v>
      </c>
      <c r="P42" s="122">
        <f t="shared" si="19"/>
        <v>5491000</v>
      </c>
      <c r="Q42" s="123">
        <f t="shared" si="20"/>
        <v>11831849</v>
      </c>
      <c r="R42" s="63">
        <f t="shared" si="21"/>
        <v>-34.978843441466857</v>
      </c>
      <c r="S42" s="64">
        <f t="shared" si="22"/>
        <v>-72.823241827671154</v>
      </c>
      <c r="T42" s="63">
        <f>IF((+$E37+$E40) =0,0,(P42   /(+$E37+$E40) )*100)</f>
        <v>35.207745575788664</v>
      </c>
      <c r="U42" s="65">
        <f>IF((+$E37+$E40) =0,0,(Q42   /(+$E37+$E40) )*100)</f>
        <v>75.864638368812521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20000000</v>
      </c>
      <c r="C53" s="118"/>
      <c r="D53" s="118"/>
      <c r="E53" s="118">
        <f t="shared" si="26"/>
        <v>20000000</v>
      </c>
      <c r="F53" s="119">
        <v>20000000</v>
      </c>
      <c r="G53" s="120">
        <v>11000000</v>
      </c>
      <c r="H53" s="119">
        <v>713000</v>
      </c>
      <c r="I53" s="120"/>
      <c r="J53" s="119">
        <v>1952000</v>
      </c>
      <c r="K53" s="120"/>
      <c r="L53" s="119">
        <v>1669000</v>
      </c>
      <c r="M53" s="120">
        <v>3453579</v>
      </c>
      <c r="N53" s="119">
        <v>176000</v>
      </c>
      <c r="O53" s="120">
        <v>456826</v>
      </c>
      <c r="P53" s="119">
        <f t="shared" si="27"/>
        <v>4510000</v>
      </c>
      <c r="Q53" s="120">
        <f t="shared" si="28"/>
        <v>3910405</v>
      </c>
      <c r="R53" s="59">
        <f t="shared" si="29"/>
        <v>-89.454763331336125</v>
      </c>
      <c r="S53" s="60">
        <f t="shared" si="30"/>
        <v>-86.772388875424596</v>
      </c>
      <c r="T53" s="59">
        <f t="shared" si="31"/>
        <v>22.55</v>
      </c>
      <c r="U53" s="61">
        <f t="shared" si="32"/>
        <v>19.552025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20000000</v>
      </c>
      <c r="C55" s="121">
        <f>SUM(C44:C54)</f>
        <v>0</v>
      </c>
      <c r="D55" s="121"/>
      <c r="E55" s="121">
        <f t="shared" si="26"/>
        <v>20000000</v>
      </c>
      <c r="F55" s="122">
        <f t="shared" ref="F55:O55" si="33">SUM(F44:F54)</f>
        <v>20000000</v>
      </c>
      <c r="G55" s="123">
        <f t="shared" si="33"/>
        <v>11000000</v>
      </c>
      <c r="H55" s="122">
        <f t="shared" si="33"/>
        <v>713000</v>
      </c>
      <c r="I55" s="123">
        <f t="shared" si="33"/>
        <v>0</v>
      </c>
      <c r="J55" s="122">
        <f t="shared" si="33"/>
        <v>1952000</v>
      </c>
      <c r="K55" s="123">
        <f t="shared" si="33"/>
        <v>0</v>
      </c>
      <c r="L55" s="122">
        <f t="shared" si="33"/>
        <v>1669000</v>
      </c>
      <c r="M55" s="123">
        <f t="shared" si="33"/>
        <v>3453579</v>
      </c>
      <c r="N55" s="122">
        <f t="shared" si="33"/>
        <v>176000</v>
      </c>
      <c r="O55" s="123">
        <f t="shared" si="33"/>
        <v>456826</v>
      </c>
      <c r="P55" s="122">
        <f t="shared" si="27"/>
        <v>4510000</v>
      </c>
      <c r="Q55" s="123">
        <f t="shared" si="28"/>
        <v>3910405</v>
      </c>
      <c r="R55" s="63">
        <f t="shared" si="29"/>
        <v>-89.454763331336125</v>
      </c>
      <c r="S55" s="64">
        <f t="shared" si="30"/>
        <v>-86.772388875424596</v>
      </c>
      <c r="T55" s="63">
        <f>IF((+$E45+$E47+$E49+$E50+$E53) =0,0,(P55   /(+$E45+$E47+$E49+$E50+$E53) )*100)</f>
        <v>22.55</v>
      </c>
      <c r="U55" s="65">
        <f>IF((+$E45+$E47+$E49+$E50+$E53) =0,0,(Q55   /(+$E45+$E47+$E49+$E50+$E53) )*100)</f>
        <v>19.552025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41179000</v>
      </c>
      <c r="C69" s="130">
        <f>SUM(C9:C16,C19:C25,C28:C31,C34,C37:C41,C44:C54,C57:C60,C63:C67)</f>
        <v>1073000</v>
      </c>
      <c r="D69" s="130"/>
      <c r="E69" s="130">
        <f t="shared" si="35"/>
        <v>42252000</v>
      </c>
      <c r="F69" s="131">
        <f t="shared" ref="F69:O69" si="43">SUM(F9:F16,F19:F25,F28:F31,F34,F37:F41,F44:F54,F57:F60,F63:F67)</f>
        <v>41179000</v>
      </c>
      <c r="G69" s="132">
        <f t="shared" si="43"/>
        <v>31315000</v>
      </c>
      <c r="H69" s="131">
        <f t="shared" si="43"/>
        <v>4666000</v>
      </c>
      <c r="I69" s="132">
        <f t="shared" si="43"/>
        <v>844719</v>
      </c>
      <c r="J69" s="131">
        <f t="shared" si="43"/>
        <v>3456000</v>
      </c>
      <c r="K69" s="132">
        <f t="shared" si="43"/>
        <v>1442166</v>
      </c>
      <c r="L69" s="131">
        <f t="shared" si="43"/>
        <v>4252000</v>
      </c>
      <c r="M69" s="132">
        <f t="shared" si="43"/>
        <v>14225488</v>
      </c>
      <c r="N69" s="131">
        <f t="shared" si="43"/>
        <v>1370000</v>
      </c>
      <c r="O69" s="132">
        <f t="shared" si="43"/>
        <v>3752322</v>
      </c>
      <c r="P69" s="131">
        <f t="shared" si="36"/>
        <v>13744000</v>
      </c>
      <c r="Q69" s="132">
        <f t="shared" si="37"/>
        <v>20264695</v>
      </c>
      <c r="R69" s="72">
        <f t="shared" si="38"/>
        <v>-67.779868297271875</v>
      </c>
      <c r="S69" s="73">
        <f t="shared" si="39"/>
        <v>-73.622542861095525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34.091529207491007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50.265893587994547</v>
      </c>
      <c r="V69" s="131">
        <f>SUM(V9:V16,V19:V25,V28:V31,V34,V37:V41,V44:V54,V57:V60,V63:V67)</f>
        <v>6910000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41650000</v>
      </c>
      <c r="C71" s="118"/>
      <c r="D71" s="118"/>
      <c r="E71" s="118">
        <f>$B71      +$C71      +$D71</f>
        <v>41650000</v>
      </c>
      <c r="F71" s="119">
        <v>41650000</v>
      </c>
      <c r="G71" s="120">
        <v>41650000</v>
      </c>
      <c r="H71" s="119">
        <v>21007000</v>
      </c>
      <c r="I71" s="120"/>
      <c r="J71" s="119">
        <v>11098000</v>
      </c>
      <c r="K71" s="120"/>
      <c r="L71" s="119">
        <v>2366000</v>
      </c>
      <c r="M71" s="120">
        <v>33655430</v>
      </c>
      <c r="N71" s="119">
        <v>7178000</v>
      </c>
      <c r="O71" s="120">
        <v>1843600</v>
      </c>
      <c r="P71" s="119">
        <f>$H71      +$J71      +$L71      +$N71</f>
        <v>41649000</v>
      </c>
      <c r="Q71" s="120">
        <f>$I71      +$K71      +$M71      +$O71</f>
        <v>35499030</v>
      </c>
      <c r="R71" s="59">
        <f>IF(($L71      =0),0,((($N71      -$L71      )/$L71      )*100))</f>
        <v>203.38123415046491</v>
      </c>
      <c r="S71" s="60">
        <f>IF(($M71      =0),0,((($O71      -$M71      )/$M71      )*100))</f>
        <v>-94.522132089829185</v>
      </c>
      <c r="T71" s="59">
        <f>IF(($E71      =0),0,(($P71      /$E71      )*100))</f>
        <v>99.997599039615849</v>
      </c>
      <c r="U71" s="61">
        <f>IF(($E71      =0),0,(($Q71      /$E71      )*100))</f>
        <v>85.231764705882355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41650000</v>
      </c>
      <c r="C73" s="127">
        <f>SUM(C71:C72)</f>
        <v>0</v>
      </c>
      <c r="D73" s="127"/>
      <c r="E73" s="127">
        <f>$B73      +$C73      +$D73</f>
        <v>41650000</v>
      </c>
      <c r="F73" s="128">
        <f t="shared" ref="F73:O73" si="44">SUM(F71:F72)</f>
        <v>41650000</v>
      </c>
      <c r="G73" s="129">
        <f t="shared" si="44"/>
        <v>41650000</v>
      </c>
      <c r="H73" s="128">
        <f t="shared" si="44"/>
        <v>21007000</v>
      </c>
      <c r="I73" s="129">
        <f t="shared" si="44"/>
        <v>0</v>
      </c>
      <c r="J73" s="128">
        <f t="shared" si="44"/>
        <v>11098000</v>
      </c>
      <c r="K73" s="129">
        <f t="shared" si="44"/>
        <v>0</v>
      </c>
      <c r="L73" s="128">
        <f t="shared" si="44"/>
        <v>2366000</v>
      </c>
      <c r="M73" s="129">
        <f t="shared" si="44"/>
        <v>33655430</v>
      </c>
      <c r="N73" s="128">
        <f t="shared" si="44"/>
        <v>7178000</v>
      </c>
      <c r="O73" s="129">
        <f t="shared" si="44"/>
        <v>1843600</v>
      </c>
      <c r="P73" s="128">
        <f>$H73      +$J73      +$L73      +$N73</f>
        <v>41649000</v>
      </c>
      <c r="Q73" s="129">
        <f>$I73      +$K73      +$M73      +$O73</f>
        <v>35499030</v>
      </c>
      <c r="R73" s="68">
        <f>IF(($L73      =0),0,((($N73      -$L73      )/$L73      )*100))</f>
        <v>203.38123415046491</v>
      </c>
      <c r="S73" s="69">
        <f>IF(($M73      =0),0,((($O73      -$M73      )/$M73      )*100))</f>
        <v>-94.522132089829185</v>
      </c>
      <c r="T73" s="68">
        <f>IF(($E71      =0),0,(($P71      /$E71      )*100))</f>
        <v>99.997599039615849</v>
      </c>
      <c r="U73" s="70">
        <f>IF($E71   =0,0,($Q71   /$E71 )*100)</f>
        <v>85.231764705882355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41650000</v>
      </c>
      <c r="C74" s="130">
        <f>SUM(C71:C72)</f>
        <v>0</v>
      </c>
      <c r="D74" s="130"/>
      <c r="E74" s="130">
        <f>$B74      +$C74      +$D74</f>
        <v>41650000</v>
      </c>
      <c r="F74" s="131">
        <f t="shared" ref="F74:O74" si="45">SUM(F71:F72)</f>
        <v>41650000</v>
      </c>
      <c r="G74" s="132">
        <f t="shared" si="45"/>
        <v>41650000</v>
      </c>
      <c r="H74" s="131">
        <f t="shared" si="45"/>
        <v>21007000</v>
      </c>
      <c r="I74" s="132">
        <f t="shared" si="45"/>
        <v>0</v>
      </c>
      <c r="J74" s="131">
        <f t="shared" si="45"/>
        <v>11098000</v>
      </c>
      <c r="K74" s="132">
        <f t="shared" si="45"/>
        <v>0</v>
      </c>
      <c r="L74" s="131">
        <f t="shared" si="45"/>
        <v>2366000</v>
      </c>
      <c r="M74" s="132">
        <f t="shared" si="45"/>
        <v>33655430</v>
      </c>
      <c r="N74" s="131">
        <f t="shared" si="45"/>
        <v>7178000</v>
      </c>
      <c r="O74" s="132">
        <f t="shared" si="45"/>
        <v>1843600</v>
      </c>
      <c r="P74" s="131">
        <f>$H74      +$J74      +$L74      +$N74</f>
        <v>41649000</v>
      </c>
      <c r="Q74" s="132">
        <f>$I74      +$K74      +$M74      +$O74</f>
        <v>35499030</v>
      </c>
      <c r="R74" s="72">
        <f>IF(($L74      =0),0,((($N74      -$L74      )/$L74      )*100))</f>
        <v>203.38123415046491</v>
      </c>
      <c r="S74" s="73">
        <f>IF(($M74      =0),0,((($O74      -$M74      )/$M74      )*100))</f>
        <v>-94.522132089829185</v>
      </c>
      <c r="T74" s="72">
        <f>IF(($E71      =0),0,(($P71      /$E71      )*100))</f>
        <v>99.997599039615849</v>
      </c>
      <c r="U74" s="76">
        <f>IF($E71   =0,0,($Q71   /$E71 )*100)</f>
        <v>85.231764705882355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82829000</v>
      </c>
      <c r="C75" s="130">
        <f>SUM(C9:C16,C19:C25,C28:C31,C34,C37:C41,C44:C54,C57:C60,C63:C67,C71:C72)</f>
        <v>1073000</v>
      </c>
      <c r="D75" s="130"/>
      <c r="E75" s="130">
        <f>$B75      +$C75      +$D75</f>
        <v>83902000</v>
      </c>
      <c r="F75" s="131">
        <f t="shared" ref="F75:O75" si="46">SUM(F9:F16,F19:F25,F28:F31,F34,F37:F41,F44:F54,F57:F60,F63:F67,F71:F72)</f>
        <v>82829000</v>
      </c>
      <c r="G75" s="132">
        <f t="shared" si="46"/>
        <v>72965000</v>
      </c>
      <c r="H75" s="131">
        <f t="shared" si="46"/>
        <v>25673000</v>
      </c>
      <c r="I75" s="132">
        <f t="shared" si="46"/>
        <v>844719</v>
      </c>
      <c r="J75" s="131">
        <f t="shared" si="46"/>
        <v>14554000</v>
      </c>
      <c r="K75" s="132">
        <f t="shared" si="46"/>
        <v>1442166</v>
      </c>
      <c r="L75" s="131">
        <f t="shared" si="46"/>
        <v>6618000</v>
      </c>
      <c r="M75" s="132">
        <f t="shared" si="46"/>
        <v>47880918</v>
      </c>
      <c r="N75" s="131">
        <f t="shared" si="46"/>
        <v>8548000</v>
      </c>
      <c r="O75" s="132">
        <f t="shared" si="46"/>
        <v>5595922</v>
      </c>
      <c r="P75" s="131">
        <f>$H75      +$J75      +$L75      +$N75</f>
        <v>55393000</v>
      </c>
      <c r="Q75" s="132">
        <f>$I75      +$K75      +$M75      +$O75</f>
        <v>55763725</v>
      </c>
      <c r="R75" s="72">
        <f>IF(($L75      =0),0,((($N75      -$L75      )/$L75      )*100))</f>
        <v>29.162889090359624</v>
      </c>
      <c r="S75" s="73">
        <f>IF(($M75      =0),0,((($O75      -$M75      )/$M75      )*100))</f>
        <v>-88.312834770628243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67.581284694686758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68.033581406697991</v>
      </c>
      <c r="V75" s="131">
        <f>SUM(V9:V16,V19:V25,V28:V31,V34,V37:V41,V44:V54,V57:V60,V63:V67,V71:V72)</f>
        <v>6910000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KI82n6bFy5zXpQwvuybxs4c8EUGNaB+2SCmscYDSr+PIefoNTHBPlrZYREFsepLC8+8W4QazWTKVZmFkHbSY3Q==" saltValue="Pia+SwzL3X/+rfZLtnpt+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1700000</v>
      </c>
      <c r="C10" s="118"/>
      <c r="D10" s="118"/>
      <c r="E10" s="118">
        <f t="shared" ref="E10:E17" si="0">$B10      +$C10      +$D10</f>
        <v>1700000</v>
      </c>
      <c r="F10" s="119">
        <v>1700000</v>
      </c>
      <c r="G10" s="120">
        <v>1700000</v>
      </c>
      <c r="H10" s="119">
        <v>315000</v>
      </c>
      <c r="I10" s="120">
        <v>315368</v>
      </c>
      <c r="J10" s="119">
        <v>188000</v>
      </c>
      <c r="K10" s="120">
        <v>188098</v>
      </c>
      <c r="L10" s="119">
        <v>535000</v>
      </c>
      <c r="M10" s="120">
        <v>533975</v>
      </c>
      <c r="N10" s="119">
        <v>353000</v>
      </c>
      <c r="O10" s="120">
        <v>862557</v>
      </c>
      <c r="P10" s="119">
        <f t="shared" ref="P10:P17" si="1">$H10      +$J10      +$L10      +$N10</f>
        <v>1391000</v>
      </c>
      <c r="Q10" s="120">
        <f t="shared" ref="Q10:Q17" si="2">$I10      +$K10      +$M10      +$O10</f>
        <v>1899998</v>
      </c>
      <c r="R10" s="59">
        <f t="shared" ref="R10:R17" si="3">IF(($L10      =0),0,((($N10      -$L10      )/$L10      )*100))</f>
        <v>-34.018691588785046</v>
      </c>
      <c r="S10" s="60">
        <f t="shared" ref="S10:S17" si="4">IF(($M10      =0),0,((($O10      -$M10      )/$M10      )*100))</f>
        <v>61.535090594128938</v>
      </c>
      <c r="T10" s="59">
        <f t="shared" ref="T10:T17" si="5">IF(($E10      =0),0,(($P10      /$E10      )*100))</f>
        <v>81.82352941176471</v>
      </c>
      <c r="U10" s="61">
        <f t="shared" ref="U10:U17" si="6">IF(($E10      =0),0,(($Q10      /$E10      )*100))</f>
        <v>111.76458823529411</v>
      </c>
      <c r="V10" s="119">
        <v>200000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4000000</v>
      </c>
      <c r="C14" s="118"/>
      <c r="D14" s="118"/>
      <c r="E14" s="118">
        <f t="shared" si="0"/>
        <v>4000000</v>
      </c>
      <c r="F14" s="119">
        <v>4000000</v>
      </c>
      <c r="G14" s="120">
        <v>4000000</v>
      </c>
      <c r="H14" s="119"/>
      <c r="I14" s="120"/>
      <c r="J14" s="119">
        <v>1000000</v>
      </c>
      <c r="K14" s="120">
        <v>1663412</v>
      </c>
      <c r="L14" s="119"/>
      <c r="M14" s="120">
        <v>835622</v>
      </c>
      <c r="N14" s="119">
        <v>58000</v>
      </c>
      <c r="O14" s="120">
        <v>58504</v>
      </c>
      <c r="P14" s="119">
        <f t="shared" si="1"/>
        <v>1058000</v>
      </c>
      <c r="Q14" s="120">
        <f t="shared" si="2"/>
        <v>2557538</v>
      </c>
      <c r="R14" s="59">
        <f t="shared" si="3"/>
        <v>0</v>
      </c>
      <c r="S14" s="60">
        <f t="shared" si="4"/>
        <v>-92.998748237839607</v>
      </c>
      <c r="T14" s="59">
        <f t="shared" si="5"/>
        <v>26.450000000000003</v>
      </c>
      <c r="U14" s="61">
        <f t="shared" si="6"/>
        <v>63.938450000000003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6700000</v>
      </c>
      <c r="C17" s="121">
        <f>SUM(C9:C16)</f>
        <v>0</v>
      </c>
      <c r="D17" s="121"/>
      <c r="E17" s="121">
        <f t="shared" si="0"/>
        <v>6700000</v>
      </c>
      <c r="F17" s="122">
        <f t="shared" ref="F17:O17" si="7">SUM(F9:F16)</f>
        <v>6700000</v>
      </c>
      <c r="G17" s="123">
        <f t="shared" si="7"/>
        <v>5700000</v>
      </c>
      <c r="H17" s="122">
        <f t="shared" si="7"/>
        <v>315000</v>
      </c>
      <c r="I17" s="123">
        <f t="shared" si="7"/>
        <v>315368</v>
      </c>
      <c r="J17" s="122">
        <f t="shared" si="7"/>
        <v>1188000</v>
      </c>
      <c r="K17" s="123">
        <f t="shared" si="7"/>
        <v>1851510</v>
      </c>
      <c r="L17" s="122">
        <f t="shared" si="7"/>
        <v>535000</v>
      </c>
      <c r="M17" s="123">
        <f t="shared" si="7"/>
        <v>1369597</v>
      </c>
      <c r="N17" s="122">
        <f t="shared" si="7"/>
        <v>411000</v>
      </c>
      <c r="O17" s="123">
        <f t="shared" si="7"/>
        <v>921061</v>
      </c>
      <c r="P17" s="122">
        <f t="shared" si="1"/>
        <v>2449000</v>
      </c>
      <c r="Q17" s="123">
        <f t="shared" si="2"/>
        <v>4457536</v>
      </c>
      <c r="R17" s="63">
        <f t="shared" si="3"/>
        <v>-23.177570093457945</v>
      </c>
      <c r="S17" s="64">
        <f t="shared" si="4"/>
        <v>-32.749487623001514</v>
      </c>
      <c r="T17" s="63">
        <f>IF((SUM($E9:$E14))=0,0,(P17/(SUM($E9:$E14))*100))</f>
        <v>42.964912280701753</v>
      </c>
      <c r="U17" s="65">
        <f>IF((SUM($E9:$E14))=0,0,(Q17/(SUM($E9:$E14))*100))</f>
        <v>78.202385964912281</v>
      </c>
      <c r="V17" s="122">
        <f>SUM(V9:V16)</f>
        <v>200000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2576000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2576000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2709000</v>
      </c>
      <c r="C34" s="118"/>
      <c r="D34" s="118"/>
      <c r="E34" s="118">
        <f>$B34      +$C34      +$D34</f>
        <v>2709000</v>
      </c>
      <c r="F34" s="119">
        <v>2709000</v>
      </c>
      <c r="G34" s="120">
        <v>2709000</v>
      </c>
      <c r="H34" s="119">
        <v>586000</v>
      </c>
      <c r="I34" s="120">
        <v>585379</v>
      </c>
      <c r="J34" s="119">
        <v>917000</v>
      </c>
      <c r="K34" s="120">
        <v>918022</v>
      </c>
      <c r="L34" s="119">
        <v>560000</v>
      </c>
      <c r="M34" s="120">
        <v>560007</v>
      </c>
      <c r="N34" s="119">
        <v>645000</v>
      </c>
      <c r="O34" s="120">
        <v>645593</v>
      </c>
      <c r="P34" s="119">
        <f>$H34      +$J34      +$L34      +$N34</f>
        <v>2708000</v>
      </c>
      <c r="Q34" s="120">
        <f>$I34      +$K34      +$M34      +$O34</f>
        <v>2709001</v>
      </c>
      <c r="R34" s="59">
        <f>IF(($L34      =0),0,((($N34      -$L34      )/$L34      )*100))</f>
        <v>15.178571428571427</v>
      </c>
      <c r="S34" s="60">
        <f>IF(($M34      =0),0,((($O34      -$M34      )/$M34      )*100))</f>
        <v>15.283023247923685</v>
      </c>
      <c r="T34" s="59">
        <f>IF(($E34      =0),0,(($P34      /$E34      )*100))</f>
        <v>99.963086009597632</v>
      </c>
      <c r="U34" s="61">
        <f>IF(($E34      =0),0,(($Q34      /$E34      )*100))</f>
        <v>100.0000369139904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2709000</v>
      </c>
      <c r="C35" s="121">
        <f>C34</f>
        <v>0</v>
      </c>
      <c r="D35" s="121"/>
      <c r="E35" s="121">
        <f>$B35      +$C35      +$D35</f>
        <v>2709000</v>
      </c>
      <c r="F35" s="122">
        <f t="shared" ref="F35:O35" si="17">F34</f>
        <v>2709000</v>
      </c>
      <c r="G35" s="123">
        <f t="shared" si="17"/>
        <v>2709000</v>
      </c>
      <c r="H35" s="122">
        <f t="shared" si="17"/>
        <v>586000</v>
      </c>
      <c r="I35" s="123">
        <f t="shared" si="17"/>
        <v>585379</v>
      </c>
      <c r="J35" s="122">
        <f t="shared" si="17"/>
        <v>917000</v>
      </c>
      <c r="K35" s="123">
        <f t="shared" si="17"/>
        <v>918022</v>
      </c>
      <c r="L35" s="122">
        <f t="shared" si="17"/>
        <v>560000</v>
      </c>
      <c r="M35" s="123">
        <f t="shared" si="17"/>
        <v>560007</v>
      </c>
      <c r="N35" s="122">
        <f t="shared" si="17"/>
        <v>645000</v>
      </c>
      <c r="O35" s="123">
        <f t="shared" si="17"/>
        <v>645593</v>
      </c>
      <c r="P35" s="122">
        <f>$H35      +$J35      +$L35      +$N35</f>
        <v>2708000</v>
      </c>
      <c r="Q35" s="123">
        <f>$I35      +$K35      +$M35      +$O35</f>
        <v>2709001</v>
      </c>
      <c r="R35" s="63">
        <f>IF(($L35      =0),0,((($N35      -$L35      )/$L35      )*100))</f>
        <v>15.178571428571427</v>
      </c>
      <c r="S35" s="64">
        <f>IF(($M35      =0),0,((($O35      -$M35      )/$M35      )*100))</f>
        <v>15.283023247923685</v>
      </c>
      <c r="T35" s="63">
        <f>IF($E35   =0,0,($P35   /$E35   )*100)</f>
        <v>99.963086009597632</v>
      </c>
      <c r="U35" s="65">
        <f>IF($E35   =0,0,($Q35   /$E35   )*100)</f>
        <v>100.0000369139904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8347000</v>
      </c>
      <c r="C37" s="118"/>
      <c r="D37" s="118"/>
      <c r="E37" s="118">
        <f t="shared" ref="E37:E42" si="18">$B37      +$C37      +$D37</f>
        <v>8347000</v>
      </c>
      <c r="F37" s="119">
        <v>8347000</v>
      </c>
      <c r="G37" s="120">
        <v>8347000</v>
      </c>
      <c r="H37" s="119"/>
      <c r="I37" s="120"/>
      <c r="J37" s="119">
        <v>3756000</v>
      </c>
      <c r="K37" s="120">
        <v>3756000</v>
      </c>
      <c r="L37" s="119"/>
      <c r="M37" s="120">
        <v>-3756000</v>
      </c>
      <c r="N37" s="119"/>
      <c r="O37" s="120">
        <v>5414539</v>
      </c>
      <c r="P37" s="119">
        <f t="shared" ref="P37:P42" si="19">$H37      +$J37      +$L37      +$N37</f>
        <v>3756000</v>
      </c>
      <c r="Q37" s="120">
        <f t="shared" ref="Q37:Q42" si="20">$I37      +$K37      +$M37      +$O37</f>
        <v>5414539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-244.15705537806178</v>
      </c>
      <c r="T37" s="59">
        <f t="shared" ref="T37:T42" si="23">IF(($E37      =0),0,(($P37      /$E37      )*100))</f>
        <v>44.998202947166646</v>
      </c>
      <c r="U37" s="61">
        <f t="shared" ref="U37:U42" si="24">IF(($E37      =0),0,(($Q37      /$E37      )*100))</f>
        <v>64.868084341679648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8347000</v>
      </c>
      <c r="C42" s="121">
        <f>SUM(C37:C41)</f>
        <v>0</v>
      </c>
      <c r="D42" s="121"/>
      <c r="E42" s="121">
        <f t="shared" si="18"/>
        <v>8347000</v>
      </c>
      <c r="F42" s="122">
        <f t="shared" ref="F42:O42" si="25">SUM(F37:F41)</f>
        <v>8347000</v>
      </c>
      <c r="G42" s="123">
        <f t="shared" si="25"/>
        <v>8347000</v>
      </c>
      <c r="H42" s="122">
        <f t="shared" si="25"/>
        <v>0</v>
      </c>
      <c r="I42" s="123">
        <f t="shared" si="25"/>
        <v>0</v>
      </c>
      <c r="J42" s="122">
        <f t="shared" si="25"/>
        <v>3756000</v>
      </c>
      <c r="K42" s="123">
        <f t="shared" si="25"/>
        <v>3756000</v>
      </c>
      <c r="L42" s="122">
        <f t="shared" si="25"/>
        <v>0</v>
      </c>
      <c r="M42" s="123">
        <f t="shared" si="25"/>
        <v>-3756000</v>
      </c>
      <c r="N42" s="122">
        <f t="shared" si="25"/>
        <v>0</v>
      </c>
      <c r="O42" s="123">
        <f t="shared" si="25"/>
        <v>5414539</v>
      </c>
      <c r="P42" s="122">
        <f t="shared" si="19"/>
        <v>3756000</v>
      </c>
      <c r="Q42" s="123">
        <f t="shared" si="20"/>
        <v>5414539</v>
      </c>
      <c r="R42" s="63">
        <f t="shared" si="21"/>
        <v>0</v>
      </c>
      <c r="S42" s="64">
        <f t="shared" si="22"/>
        <v>-244.15705537806178</v>
      </c>
      <c r="T42" s="63">
        <f>IF((+$E37+$E40) =0,0,(P42   /(+$E37+$E40) )*100)</f>
        <v>44.998202947166646</v>
      </c>
      <c r="U42" s="65">
        <f>IF((+$E37+$E40) =0,0,(Q42   /(+$E37+$E40) )*100)</f>
        <v>64.868084341679648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12302000</v>
      </c>
      <c r="C53" s="118"/>
      <c r="D53" s="118"/>
      <c r="E53" s="118">
        <f t="shared" si="26"/>
        <v>12302000</v>
      </c>
      <c r="F53" s="119">
        <v>12302000</v>
      </c>
      <c r="G53" s="120">
        <v>12302000</v>
      </c>
      <c r="H53" s="119">
        <v>105000</v>
      </c>
      <c r="I53" s="120">
        <v>105960</v>
      </c>
      <c r="J53" s="119">
        <v>1660000</v>
      </c>
      <c r="K53" s="120">
        <v>1650723</v>
      </c>
      <c r="L53" s="119">
        <v>4478000</v>
      </c>
      <c r="M53" s="120">
        <v>4485965</v>
      </c>
      <c r="N53" s="119">
        <v>6059000</v>
      </c>
      <c r="O53" s="120">
        <v>6059351</v>
      </c>
      <c r="P53" s="119">
        <f t="shared" si="27"/>
        <v>12302000</v>
      </c>
      <c r="Q53" s="120">
        <f t="shared" si="28"/>
        <v>12301999</v>
      </c>
      <c r="R53" s="59">
        <f t="shared" si="29"/>
        <v>35.305940151853505</v>
      </c>
      <c r="S53" s="60">
        <f t="shared" si="30"/>
        <v>35.073523756872824</v>
      </c>
      <c r="T53" s="59">
        <f t="shared" si="31"/>
        <v>100</v>
      </c>
      <c r="U53" s="61">
        <f t="shared" si="32"/>
        <v>99.999991871240439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12302000</v>
      </c>
      <c r="C55" s="121">
        <f>SUM(C44:C54)</f>
        <v>0</v>
      </c>
      <c r="D55" s="121"/>
      <c r="E55" s="121">
        <f t="shared" si="26"/>
        <v>12302000</v>
      </c>
      <c r="F55" s="122">
        <f t="shared" ref="F55:O55" si="33">SUM(F44:F54)</f>
        <v>12302000</v>
      </c>
      <c r="G55" s="123">
        <f t="shared" si="33"/>
        <v>12302000</v>
      </c>
      <c r="H55" s="122">
        <f t="shared" si="33"/>
        <v>105000</v>
      </c>
      <c r="I55" s="123">
        <f t="shared" si="33"/>
        <v>105960</v>
      </c>
      <c r="J55" s="122">
        <f t="shared" si="33"/>
        <v>1660000</v>
      </c>
      <c r="K55" s="123">
        <f t="shared" si="33"/>
        <v>1650723</v>
      </c>
      <c r="L55" s="122">
        <f t="shared" si="33"/>
        <v>4478000</v>
      </c>
      <c r="M55" s="123">
        <f t="shared" si="33"/>
        <v>4485965</v>
      </c>
      <c r="N55" s="122">
        <f t="shared" si="33"/>
        <v>6059000</v>
      </c>
      <c r="O55" s="123">
        <f t="shared" si="33"/>
        <v>6059351</v>
      </c>
      <c r="P55" s="122">
        <f t="shared" si="27"/>
        <v>12302000</v>
      </c>
      <c r="Q55" s="123">
        <f t="shared" si="28"/>
        <v>12301999</v>
      </c>
      <c r="R55" s="63">
        <f t="shared" si="29"/>
        <v>35.305940151853505</v>
      </c>
      <c r="S55" s="64">
        <f t="shared" si="30"/>
        <v>35.073523756872824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99.999991871240439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30058000</v>
      </c>
      <c r="C69" s="130">
        <f>SUM(C9:C16,C19:C25,C28:C31,C34,C37:C41,C44:C54,C57:C60,C63:C67)</f>
        <v>0</v>
      </c>
      <c r="D69" s="130"/>
      <c r="E69" s="130">
        <f t="shared" si="35"/>
        <v>30058000</v>
      </c>
      <c r="F69" s="131">
        <f t="shared" ref="F69:O69" si="43">SUM(F9:F16,F19:F25,F28:F31,F34,F37:F41,F44:F54,F57:F60,F63:F67)</f>
        <v>30058000</v>
      </c>
      <c r="G69" s="132">
        <f t="shared" si="43"/>
        <v>29058000</v>
      </c>
      <c r="H69" s="131">
        <f t="shared" si="43"/>
        <v>1006000</v>
      </c>
      <c r="I69" s="132">
        <f t="shared" si="43"/>
        <v>1006707</v>
      </c>
      <c r="J69" s="131">
        <f t="shared" si="43"/>
        <v>7521000</v>
      </c>
      <c r="K69" s="132">
        <f t="shared" si="43"/>
        <v>8176255</v>
      </c>
      <c r="L69" s="131">
        <f t="shared" si="43"/>
        <v>5573000</v>
      </c>
      <c r="M69" s="132">
        <f t="shared" si="43"/>
        <v>2659569</v>
      </c>
      <c r="N69" s="131">
        <f t="shared" si="43"/>
        <v>7115000</v>
      </c>
      <c r="O69" s="132">
        <f t="shared" si="43"/>
        <v>13040544</v>
      </c>
      <c r="P69" s="131">
        <f t="shared" si="36"/>
        <v>21215000</v>
      </c>
      <c r="Q69" s="132">
        <f t="shared" si="37"/>
        <v>24883075</v>
      </c>
      <c r="R69" s="72">
        <f t="shared" si="38"/>
        <v>27.66911896644536</v>
      </c>
      <c r="S69" s="73">
        <f t="shared" si="39"/>
        <v>390.3254625091509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73.009154105581942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85.632442012526667</v>
      </c>
      <c r="V69" s="131">
        <f>SUM(V9:V16,V19:V25,V28:V31,V34,V37:V41,V44:V54,V57:V60,V63:V67)</f>
        <v>2776000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33585000</v>
      </c>
      <c r="C71" s="118"/>
      <c r="D71" s="118"/>
      <c r="E71" s="118">
        <f>$B71      +$C71      +$D71</f>
        <v>33585000</v>
      </c>
      <c r="F71" s="119">
        <v>33585000</v>
      </c>
      <c r="G71" s="120">
        <v>33585000</v>
      </c>
      <c r="H71" s="119">
        <v>7162000</v>
      </c>
      <c r="I71" s="120">
        <v>7162273</v>
      </c>
      <c r="J71" s="119">
        <v>6376000</v>
      </c>
      <c r="K71" s="120">
        <v>6376263</v>
      </c>
      <c r="L71" s="119">
        <v>285000</v>
      </c>
      <c r="M71" s="120">
        <v>284999</v>
      </c>
      <c r="N71" s="119">
        <v>9167000</v>
      </c>
      <c r="O71" s="120">
        <v>9167131</v>
      </c>
      <c r="P71" s="119">
        <f>$H71      +$J71      +$L71      +$N71</f>
        <v>22990000</v>
      </c>
      <c r="Q71" s="120">
        <f>$I71      +$K71      +$M71      +$O71</f>
        <v>22990666</v>
      </c>
      <c r="R71" s="59">
        <f>IF(($L71      =0),0,((($N71      -$L71      )/$L71      )*100))</f>
        <v>3116.4912280701751</v>
      </c>
      <c r="S71" s="60">
        <f>IF(($M71      =0),0,((($O71      -$M71      )/$M71      )*100))</f>
        <v>3116.5484791174704</v>
      </c>
      <c r="T71" s="59">
        <f>IF(($E71      =0),0,(($P71      /$E71      )*100))</f>
        <v>68.45317850230758</v>
      </c>
      <c r="U71" s="61">
        <f>IF(($E71      =0),0,(($Q71      /$E71      )*100))</f>
        <v>68.455161530445139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33585000</v>
      </c>
      <c r="C73" s="127">
        <f>SUM(C71:C72)</f>
        <v>0</v>
      </c>
      <c r="D73" s="127"/>
      <c r="E73" s="127">
        <f>$B73      +$C73      +$D73</f>
        <v>33585000</v>
      </c>
      <c r="F73" s="128">
        <f t="shared" ref="F73:O73" si="44">SUM(F71:F72)</f>
        <v>33585000</v>
      </c>
      <c r="G73" s="129">
        <f t="shared" si="44"/>
        <v>33585000</v>
      </c>
      <c r="H73" s="128">
        <f t="shared" si="44"/>
        <v>7162000</v>
      </c>
      <c r="I73" s="129">
        <f t="shared" si="44"/>
        <v>7162273</v>
      </c>
      <c r="J73" s="128">
        <f t="shared" si="44"/>
        <v>6376000</v>
      </c>
      <c r="K73" s="129">
        <f t="shared" si="44"/>
        <v>6376263</v>
      </c>
      <c r="L73" s="128">
        <f t="shared" si="44"/>
        <v>285000</v>
      </c>
      <c r="M73" s="129">
        <f t="shared" si="44"/>
        <v>284999</v>
      </c>
      <c r="N73" s="128">
        <f t="shared" si="44"/>
        <v>9167000</v>
      </c>
      <c r="O73" s="129">
        <f t="shared" si="44"/>
        <v>9167131</v>
      </c>
      <c r="P73" s="128">
        <f>$H73      +$J73      +$L73      +$N73</f>
        <v>22990000</v>
      </c>
      <c r="Q73" s="129">
        <f>$I73      +$K73      +$M73      +$O73</f>
        <v>22990666</v>
      </c>
      <c r="R73" s="68">
        <f>IF(($L73      =0),0,((($N73      -$L73      )/$L73      )*100))</f>
        <v>3116.4912280701751</v>
      </c>
      <c r="S73" s="69">
        <f>IF(($M73      =0),0,((($O73      -$M73      )/$M73      )*100))</f>
        <v>3116.5484791174704</v>
      </c>
      <c r="T73" s="68">
        <f>IF(($E71      =0),0,(($P71      /$E71      )*100))</f>
        <v>68.45317850230758</v>
      </c>
      <c r="U73" s="70">
        <f>IF($E71   =0,0,($Q71   /$E71 )*100)</f>
        <v>68.455161530445139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33585000</v>
      </c>
      <c r="C74" s="130">
        <f>SUM(C71:C72)</f>
        <v>0</v>
      </c>
      <c r="D74" s="130"/>
      <c r="E74" s="130">
        <f>$B74      +$C74      +$D74</f>
        <v>33585000</v>
      </c>
      <c r="F74" s="131">
        <f t="shared" ref="F74:O74" si="45">SUM(F71:F72)</f>
        <v>33585000</v>
      </c>
      <c r="G74" s="132">
        <f t="shared" si="45"/>
        <v>33585000</v>
      </c>
      <c r="H74" s="131">
        <f t="shared" si="45"/>
        <v>7162000</v>
      </c>
      <c r="I74" s="132">
        <f t="shared" si="45"/>
        <v>7162273</v>
      </c>
      <c r="J74" s="131">
        <f t="shared" si="45"/>
        <v>6376000</v>
      </c>
      <c r="K74" s="132">
        <f t="shared" si="45"/>
        <v>6376263</v>
      </c>
      <c r="L74" s="131">
        <f t="shared" si="45"/>
        <v>285000</v>
      </c>
      <c r="M74" s="132">
        <f t="shared" si="45"/>
        <v>284999</v>
      </c>
      <c r="N74" s="131">
        <f t="shared" si="45"/>
        <v>9167000</v>
      </c>
      <c r="O74" s="132">
        <f t="shared" si="45"/>
        <v>9167131</v>
      </c>
      <c r="P74" s="131">
        <f>$H74      +$J74      +$L74      +$N74</f>
        <v>22990000</v>
      </c>
      <c r="Q74" s="132">
        <f>$I74      +$K74      +$M74      +$O74</f>
        <v>22990666</v>
      </c>
      <c r="R74" s="72">
        <f>IF(($L74      =0),0,((($N74      -$L74      )/$L74      )*100))</f>
        <v>3116.4912280701751</v>
      </c>
      <c r="S74" s="73">
        <f>IF(($M74      =0),0,((($O74      -$M74      )/$M74      )*100))</f>
        <v>3116.5484791174704</v>
      </c>
      <c r="T74" s="72">
        <f>IF(($E71      =0),0,(($P71      /$E71      )*100))</f>
        <v>68.45317850230758</v>
      </c>
      <c r="U74" s="76">
        <f>IF($E71   =0,0,($Q71   /$E71 )*100)</f>
        <v>68.455161530445139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63643000</v>
      </c>
      <c r="C75" s="130">
        <f>SUM(C9:C16,C19:C25,C28:C31,C34,C37:C41,C44:C54,C57:C60,C63:C67,C71:C72)</f>
        <v>0</v>
      </c>
      <c r="D75" s="130"/>
      <c r="E75" s="130">
        <f>$B75      +$C75      +$D75</f>
        <v>63643000</v>
      </c>
      <c r="F75" s="131">
        <f t="shared" ref="F75:O75" si="46">SUM(F9:F16,F19:F25,F28:F31,F34,F37:F41,F44:F54,F57:F60,F63:F67,F71:F72)</f>
        <v>63643000</v>
      </c>
      <c r="G75" s="132">
        <f t="shared" si="46"/>
        <v>62643000</v>
      </c>
      <c r="H75" s="131">
        <f t="shared" si="46"/>
        <v>8168000</v>
      </c>
      <c r="I75" s="132">
        <f t="shared" si="46"/>
        <v>8168980</v>
      </c>
      <c r="J75" s="131">
        <f t="shared" si="46"/>
        <v>13897000</v>
      </c>
      <c r="K75" s="132">
        <f t="shared" si="46"/>
        <v>14552518</v>
      </c>
      <c r="L75" s="131">
        <f t="shared" si="46"/>
        <v>5858000</v>
      </c>
      <c r="M75" s="132">
        <f t="shared" si="46"/>
        <v>2944568</v>
      </c>
      <c r="N75" s="131">
        <f t="shared" si="46"/>
        <v>16282000</v>
      </c>
      <c r="O75" s="132">
        <f t="shared" si="46"/>
        <v>22207675</v>
      </c>
      <c r="P75" s="131">
        <f>$H75      +$J75      +$L75      +$N75</f>
        <v>44205000</v>
      </c>
      <c r="Q75" s="132">
        <f>$I75      +$K75      +$M75      +$O75</f>
        <v>47873741</v>
      </c>
      <c r="R75" s="72">
        <f>IF(($L75      =0),0,((($N75      -$L75      )/$L75      )*100))</f>
        <v>177.94469102082621</v>
      </c>
      <c r="S75" s="73">
        <f>IF(($M75      =0),0,((($O75      -$M75      )/$M75      )*100))</f>
        <v>654.19127695471798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70.566543747904802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76.42312947975033</v>
      </c>
      <c r="V75" s="131">
        <f>SUM(V9:V16,V19:V25,V28:V31,V34,V37:V41,V44:V54,V57:V60,V63:V67,V71:V72)</f>
        <v>2776000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Q3F5OoO3afYAiKB9NI1pZXYgE31uBEwM7VELwBrH0J2U5qNb5bv44VeNsd1fM+dtDP/NihkNbQIPq8AwIQYUcw==" saltValue="YUfj4XB41qS8Xg+ziyR3N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181000</v>
      </c>
      <c r="I10" s="120">
        <v>181611</v>
      </c>
      <c r="J10" s="119">
        <v>81000</v>
      </c>
      <c r="K10" s="120">
        <v>85206</v>
      </c>
      <c r="L10" s="119">
        <v>229000</v>
      </c>
      <c r="M10" s="120">
        <v>225085</v>
      </c>
      <c r="N10" s="119">
        <v>352000</v>
      </c>
      <c r="O10" s="120">
        <v>508099</v>
      </c>
      <c r="P10" s="119">
        <f t="shared" ref="P10:P17" si="1">$H10      +$J10      +$L10      +$N10</f>
        <v>843000</v>
      </c>
      <c r="Q10" s="120">
        <f t="shared" ref="Q10:Q17" si="2">$I10      +$K10      +$M10      +$O10</f>
        <v>1000001</v>
      </c>
      <c r="R10" s="59">
        <f t="shared" ref="R10:R17" si="3">IF(($L10      =0),0,((($N10      -$L10      )/$L10      )*100))</f>
        <v>53.711790393013104</v>
      </c>
      <c r="S10" s="60">
        <f t="shared" ref="S10:S17" si="4">IF(($M10      =0),0,((($O10      -$M10      )/$M10      )*100))</f>
        <v>125.73649954461648</v>
      </c>
      <c r="T10" s="59">
        <f t="shared" ref="T10:T17" si="5">IF(($E10      =0),0,(($P10      /$E10      )*100))</f>
        <v>84.3</v>
      </c>
      <c r="U10" s="61">
        <f t="shared" ref="U10:U17" si="6">IF(($E10      =0),0,(($Q10      /$E10      )*100))</f>
        <v>100.00009999999999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1000000</v>
      </c>
      <c r="C17" s="121">
        <f>SUM(C9:C16)</f>
        <v>0</v>
      </c>
      <c r="D17" s="121"/>
      <c r="E17" s="121">
        <f t="shared" si="0"/>
        <v>1000000</v>
      </c>
      <c r="F17" s="122">
        <f t="shared" ref="F17:O17" si="7">SUM(F9:F16)</f>
        <v>1000000</v>
      </c>
      <c r="G17" s="123">
        <f t="shared" si="7"/>
        <v>1000000</v>
      </c>
      <c r="H17" s="122">
        <f t="shared" si="7"/>
        <v>181000</v>
      </c>
      <c r="I17" s="123">
        <f t="shared" si="7"/>
        <v>181611</v>
      </c>
      <c r="J17" s="122">
        <f t="shared" si="7"/>
        <v>81000</v>
      </c>
      <c r="K17" s="123">
        <f t="shared" si="7"/>
        <v>85206</v>
      </c>
      <c r="L17" s="122">
        <f t="shared" si="7"/>
        <v>229000</v>
      </c>
      <c r="M17" s="123">
        <f t="shared" si="7"/>
        <v>225085</v>
      </c>
      <c r="N17" s="122">
        <f t="shared" si="7"/>
        <v>352000</v>
      </c>
      <c r="O17" s="123">
        <f t="shared" si="7"/>
        <v>508099</v>
      </c>
      <c r="P17" s="122">
        <f t="shared" si="1"/>
        <v>843000</v>
      </c>
      <c r="Q17" s="123">
        <f t="shared" si="2"/>
        <v>1000001</v>
      </c>
      <c r="R17" s="63">
        <f t="shared" si="3"/>
        <v>53.711790393013104</v>
      </c>
      <c r="S17" s="64">
        <f t="shared" si="4"/>
        <v>125.73649954461648</v>
      </c>
      <c r="T17" s="63">
        <f>IF((SUM($E9:$E14))=0,0,(P17/(SUM($E9:$E14))*100))</f>
        <v>84.3</v>
      </c>
      <c r="U17" s="65">
        <f>IF((SUM($E9:$E14))=0,0,(Q17/(SUM($E9:$E14))*100))</f>
        <v>100.00009999999999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3153000</v>
      </c>
      <c r="C31" s="118"/>
      <c r="D31" s="118"/>
      <c r="E31" s="118">
        <f>$B31      +$C31      +$D31</f>
        <v>3153000</v>
      </c>
      <c r="F31" s="119">
        <v>3153000</v>
      </c>
      <c r="G31" s="120">
        <v>2207000</v>
      </c>
      <c r="H31" s="119">
        <v>389000</v>
      </c>
      <c r="I31" s="120">
        <v>411055</v>
      </c>
      <c r="J31" s="119">
        <v>322000</v>
      </c>
      <c r="K31" s="120">
        <v>314313</v>
      </c>
      <c r="L31" s="119">
        <v>549000</v>
      </c>
      <c r="M31" s="120">
        <v>550010</v>
      </c>
      <c r="N31" s="119">
        <v>467000</v>
      </c>
      <c r="O31" s="120">
        <v>467126</v>
      </c>
      <c r="P31" s="119">
        <f>$H31      +$J31      +$L31      +$N31</f>
        <v>1727000</v>
      </c>
      <c r="Q31" s="120">
        <f>$I31      +$K31      +$M31      +$O31</f>
        <v>1742504</v>
      </c>
      <c r="R31" s="59">
        <f>IF(($L31      =0),0,((($N31      -$L31      )/$L31      )*100))</f>
        <v>-14.93624772313297</v>
      </c>
      <c r="S31" s="60">
        <f>IF(($M31      =0),0,((($O31      -$M31      )/$M31      )*100))</f>
        <v>-15.069544190105635</v>
      </c>
      <c r="T31" s="59">
        <f>IF(($E31      =0),0,(($P31      /$E31      )*100))</f>
        <v>54.773231842689505</v>
      </c>
      <c r="U31" s="61">
        <f>IF(($E31      =0),0,(($Q31      /$E31      )*100))</f>
        <v>55.264954012052016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3153000</v>
      </c>
      <c r="C32" s="121">
        <f>SUM(C28:C31)</f>
        <v>0</v>
      </c>
      <c r="D32" s="121"/>
      <c r="E32" s="121">
        <f>$B32      +$C32      +$D32</f>
        <v>3153000</v>
      </c>
      <c r="F32" s="122">
        <f t="shared" ref="F32:O32" si="16">SUM(F28:F31)</f>
        <v>3153000</v>
      </c>
      <c r="G32" s="123">
        <f t="shared" si="16"/>
        <v>2207000</v>
      </c>
      <c r="H32" s="122">
        <f t="shared" si="16"/>
        <v>389000</v>
      </c>
      <c r="I32" s="123">
        <f t="shared" si="16"/>
        <v>411055</v>
      </c>
      <c r="J32" s="122">
        <f t="shared" si="16"/>
        <v>322000</v>
      </c>
      <c r="K32" s="123">
        <f t="shared" si="16"/>
        <v>314313</v>
      </c>
      <c r="L32" s="122">
        <f t="shared" si="16"/>
        <v>549000</v>
      </c>
      <c r="M32" s="123">
        <f t="shared" si="16"/>
        <v>550010</v>
      </c>
      <c r="N32" s="122">
        <f t="shared" si="16"/>
        <v>467000</v>
      </c>
      <c r="O32" s="123">
        <f t="shared" si="16"/>
        <v>467126</v>
      </c>
      <c r="P32" s="122">
        <f>$H32      +$J32      +$L32      +$N32</f>
        <v>1727000</v>
      </c>
      <c r="Q32" s="123">
        <f>$I32      +$K32      +$M32      +$O32</f>
        <v>1742504</v>
      </c>
      <c r="R32" s="63">
        <f>IF(($L32      =0),0,((($N32      -$L32      )/$L32      )*100))</f>
        <v>-14.93624772313297</v>
      </c>
      <c r="S32" s="64">
        <f>IF(($M32      =0),0,((($O32      -$M32      )/$M32      )*100))</f>
        <v>-15.069544190105635</v>
      </c>
      <c r="T32" s="63">
        <f>IF($E32   =0,0,($P32   /$E32   )*100)</f>
        <v>54.773231842689505</v>
      </c>
      <c r="U32" s="65">
        <f>IF($E32   =0,0,($Q32   /$E32   )*100)</f>
        <v>55.264954012052016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1479000</v>
      </c>
      <c r="C34" s="118"/>
      <c r="D34" s="118"/>
      <c r="E34" s="118">
        <f>$B34      +$C34      +$D34</f>
        <v>1479000</v>
      </c>
      <c r="F34" s="119">
        <v>1479000</v>
      </c>
      <c r="G34" s="120">
        <v>1479000</v>
      </c>
      <c r="H34" s="119">
        <v>370000</v>
      </c>
      <c r="I34" s="120">
        <v>447300</v>
      </c>
      <c r="J34" s="119">
        <v>489000</v>
      </c>
      <c r="K34" s="120">
        <v>388700</v>
      </c>
      <c r="L34" s="119">
        <v>99000</v>
      </c>
      <c r="M34" s="120">
        <v>164000</v>
      </c>
      <c r="N34" s="119"/>
      <c r="O34" s="120">
        <v>187714</v>
      </c>
      <c r="P34" s="119">
        <f>$H34      +$J34      +$L34      +$N34</f>
        <v>958000</v>
      </c>
      <c r="Q34" s="120">
        <f>$I34      +$K34      +$M34      +$O34</f>
        <v>1187714</v>
      </c>
      <c r="R34" s="59">
        <f>IF(($L34      =0),0,((($N34      -$L34      )/$L34      )*100))</f>
        <v>-100</v>
      </c>
      <c r="S34" s="60">
        <f>IF(($M34      =0),0,((($O34      -$M34      )/$M34      )*100))</f>
        <v>14.459756097560975</v>
      </c>
      <c r="T34" s="59">
        <f>IF(($E34      =0),0,(($P34      /$E34      )*100))</f>
        <v>64.773495605138606</v>
      </c>
      <c r="U34" s="61">
        <f>IF(($E34      =0),0,(($Q34      /$E34      )*100))</f>
        <v>80.305206220419194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1479000</v>
      </c>
      <c r="C35" s="121">
        <f>C34</f>
        <v>0</v>
      </c>
      <c r="D35" s="121"/>
      <c r="E35" s="121">
        <f>$B35      +$C35      +$D35</f>
        <v>1479000</v>
      </c>
      <c r="F35" s="122">
        <f t="shared" ref="F35:O35" si="17">F34</f>
        <v>1479000</v>
      </c>
      <c r="G35" s="123">
        <f t="shared" si="17"/>
        <v>1479000</v>
      </c>
      <c r="H35" s="122">
        <f t="shared" si="17"/>
        <v>370000</v>
      </c>
      <c r="I35" s="123">
        <f t="shared" si="17"/>
        <v>447300</v>
      </c>
      <c r="J35" s="122">
        <f t="shared" si="17"/>
        <v>489000</v>
      </c>
      <c r="K35" s="123">
        <f t="shared" si="17"/>
        <v>388700</v>
      </c>
      <c r="L35" s="122">
        <f t="shared" si="17"/>
        <v>99000</v>
      </c>
      <c r="M35" s="123">
        <f t="shared" si="17"/>
        <v>164000</v>
      </c>
      <c r="N35" s="122">
        <f t="shared" si="17"/>
        <v>0</v>
      </c>
      <c r="O35" s="123">
        <f t="shared" si="17"/>
        <v>187714</v>
      </c>
      <c r="P35" s="122">
        <f>$H35      +$J35      +$L35      +$N35</f>
        <v>958000</v>
      </c>
      <c r="Q35" s="123">
        <f>$I35      +$K35      +$M35      +$O35</f>
        <v>1187714</v>
      </c>
      <c r="R35" s="63">
        <f>IF(($L35      =0),0,((($N35      -$L35      )/$L35      )*100))</f>
        <v>-100</v>
      </c>
      <c r="S35" s="64">
        <f>IF(($M35      =0),0,((($O35      -$M35      )/$M35      )*100))</f>
        <v>14.459756097560975</v>
      </c>
      <c r="T35" s="63">
        <f>IF($E35   =0,0,($P35   /$E35   )*100)</f>
        <v>64.773495605138606</v>
      </c>
      <c r="U35" s="65">
        <f>IF($E35   =0,0,($Q35   /$E35   )*100)</f>
        <v>80.305206220419194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5632000</v>
      </c>
      <c r="C69" s="130">
        <f>SUM(C9:C16,C19:C25,C28:C31,C34,C37:C41,C44:C54,C57:C60,C63:C67)</f>
        <v>0</v>
      </c>
      <c r="D69" s="130"/>
      <c r="E69" s="130">
        <f t="shared" si="35"/>
        <v>5632000</v>
      </c>
      <c r="F69" s="131">
        <f t="shared" ref="F69:O69" si="43">SUM(F9:F16,F19:F25,F28:F31,F34,F37:F41,F44:F54,F57:F60,F63:F67)</f>
        <v>5632000</v>
      </c>
      <c r="G69" s="132">
        <f t="shared" si="43"/>
        <v>4686000</v>
      </c>
      <c r="H69" s="131">
        <f t="shared" si="43"/>
        <v>940000</v>
      </c>
      <c r="I69" s="132">
        <f t="shared" si="43"/>
        <v>1039966</v>
      </c>
      <c r="J69" s="131">
        <f t="shared" si="43"/>
        <v>892000</v>
      </c>
      <c r="K69" s="132">
        <f t="shared" si="43"/>
        <v>788219</v>
      </c>
      <c r="L69" s="131">
        <f t="shared" si="43"/>
        <v>877000</v>
      </c>
      <c r="M69" s="132">
        <f t="shared" si="43"/>
        <v>939095</v>
      </c>
      <c r="N69" s="131">
        <f t="shared" si="43"/>
        <v>819000</v>
      </c>
      <c r="O69" s="132">
        <f t="shared" si="43"/>
        <v>1162939</v>
      </c>
      <c r="P69" s="131">
        <f t="shared" si="36"/>
        <v>3528000</v>
      </c>
      <c r="Q69" s="132">
        <f t="shared" si="37"/>
        <v>3930219</v>
      </c>
      <c r="R69" s="72">
        <f t="shared" si="38"/>
        <v>-6.6134549600912198</v>
      </c>
      <c r="S69" s="73">
        <f t="shared" si="39"/>
        <v>23.836140113620026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62.64204545454546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69.783718039772722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5632000</v>
      </c>
      <c r="C75" s="130">
        <f>SUM(C9:C16,C19:C25,C28:C31,C34,C37:C41,C44:C54,C57:C60,C63:C67,C71:C72)</f>
        <v>0</v>
      </c>
      <c r="D75" s="130"/>
      <c r="E75" s="130">
        <f>$B75      +$C75      +$D75</f>
        <v>5632000</v>
      </c>
      <c r="F75" s="131">
        <f t="shared" ref="F75:O75" si="46">SUM(F9:F16,F19:F25,F28:F31,F34,F37:F41,F44:F54,F57:F60,F63:F67,F71:F72)</f>
        <v>5632000</v>
      </c>
      <c r="G75" s="132">
        <f t="shared" si="46"/>
        <v>4686000</v>
      </c>
      <c r="H75" s="131">
        <f t="shared" si="46"/>
        <v>940000</v>
      </c>
      <c r="I75" s="132">
        <f t="shared" si="46"/>
        <v>1039966</v>
      </c>
      <c r="J75" s="131">
        <f t="shared" si="46"/>
        <v>892000</v>
      </c>
      <c r="K75" s="132">
        <f t="shared" si="46"/>
        <v>788219</v>
      </c>
      <c r="L75" s="131">
        <f t="shared" si="46"/>
        <v>877000</v>
      </c>
      <c r="M75" s="132">
        <f t="shared" si="46"/>
        <v>939095</v>
      </c>
      <c r="N75" s="131">
        <f t="shared" si="46"/>
        <v>819000</v>
      </c>
      <c r="O75" s="132">
        <f t="shared" si="46"/>
        <v>1162939</v>
      </c>
      <c r="P75" s="131">
        <f>$H75      +$J75      +$L75      +$N75</f>
        <v>3528000</v>
      </c>
      <c r="Q75" s="132">
        <f>$I75      +$K75      +$M75      +$O75</f>
        <v>3930219</v>
      </c>
      <c r="R75" s="72">
        <f>IF(($L75      =0),0,((($N75      -$L75      )/$L75      )*100))</f>
        <v>-6.6134549600912198</v>
      </c>
      <c r="S75" s="73">
        <f>IF(($M75      =0),0,((($O75      -$M75      )/$M75      )*100))</f>
        <v>23.836140113620026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62.64204545454546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69.783718039772722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OwE7lMoawVihe15QMrmYK03D25Zio8TOXEJJhXiUsNAdMoFz/dGCTRHDZ0QX0NejlZ2mc/tYgxOdqcRllDmXsQ==" saltValue="R3gS6zPQpge2y5otpwYUO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680000</v>
      </c>
      <c r="I10" s="120">
        <v>680297</v>
      </c>
      <c r="J10" s="119">
        <v>519000</v>
      </c>
      <c r="K10" s="120">
        <v>518476</v>
      </c>
      <c r="L10" s="119">
        <v>290000</v>
      </c>
      <c r="M10" s="120">
        <v>290506</v>
      </c>
      <c r="N10" s="119">
        <v>102000</v>
      </c>
      <c r="O10" s="120">
        <v>237765</v>
      </c>
      <c r="P10" s="119">
        <f t="shared" ref="P10:P17" si="1">$H10      +$J10      +$L10      +$N10</f>
        <v>1591000</v>
      </c>
      <c r="Q10" s="120">
        <f t="shared" ref="Q10:Q17" si="2">$I10      +$K10      +$M10      +$O10</f>
        <v>1727044</v>
      </c>
      <c r="R10" s="59">
        <f t="shared" ref="R10:R17" si="3">IF(($L10      =0),0,((($N10      -$L10      )/$L10      )*100))</f>
        <v>-64.827586206896541</v>
      </c>
      <c r="S10" s="60">
        <f t="shared" ref="S10:S17" si="4">IF(($M10      =0),0,((($O10      -$M10      )/$M10      )*100))</f>
        <v>-18.154874598115015</v>
      </c>
      <c r="T10" s="59">
        <f t="shared" ref="T10:T17" si="5">IF(($E10      =0),0,(($P10      /$E10      )*100))</f>
        <v>83.73684210526315</v>
      </c>
      <c r="U10" s="61">
        <f t="shared" ref="U10:U17" si="6">IF(($E10      =0),0,(($Q10      /$E10      )*100))</f>
        <v>90.897052631578944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680000</v>
      </c>
      <c r="I17" s="123">
        <f t="shared" si="7"/>
        <v>680297</v>
      </c>
      <c r="J17" s="122">
        <f t="shared" si="7"/>
        <v>519000</v>
      </c>
      <c r="K17" s="123">
        <f t="shared" si="7"/>
        <v>518476</v>
      </c>
      <c r="L17" s="122">
        <f t="shared" si="7"/>
        <v>290000</v>
      </c>
      <c r="M17" s="123">
        <f t="shared" si="7"/>
        <v>290506</v>
      </c>
      <c r="N17" s="122">
        <f t="shared" si="7"/>
        <v>102000</v>
      </c>
      <c r="O17" s="123">
        <f t="shared" si="7"/>
        <v>237765</v>
      </c>
      <c r="P17" s="122">
        <f t="shared" si="1"/>
        <v>1591000</v>
      </c>
      <c r="Q17" s="123">
        <f t="shared" si="2"/>
        <v>1727044</v>
      </c>
      <c r="R17" s="63">
        <f t="shared" si="3"/>
        <v>-64.827586206896541</v>
      </c>
      <c r="S17" s="64">
        <f t="shared" si="4"/>
        <v>-18.154874598115015</v>
      </c>
      <c r="T17" s="63">
        <f>IF((SUM($E9:$E14))=0,0,(P17/(SUM($E9:$E14))*100))</f>
        <v>83.73684210526315</v>
      </c>
      <c r="U17" s="65">
        <f>IF((SUM($E9:$E14))=0,0,(Q17/(SUM($E9:$E14))*100))</f>
        <v>90.897052631578944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1930000</v>
      </c>
      <c r="C34" s="118"/>
      <c r="D34" s="118"/>
      <c r="E34" s="118">
        <f>$B34      +$C34      +$D34</f>
        <v>1930000</v>
      </c>
      <c r="F34" s="119">
        <v>1930000</v>
      </c>
      <c r="G34" s="120">
        <v>1930000</v>
      </c>
      <c r="H34" s="119">
        <v>162000</v>
      </c>
      <c r="I34" s="120">
        <v>162130</v>
      </c>
      <c r="J34" s="119">
        <v>457000</v>
      </c>
      <c r="K34" s="120">
        <v>456212</v>
      </c>
      <c r="L34" s="119">
        <v>326000</v>
      </c>
      <c r="M34" s="120">
        <v>470780</v>
      </c>
      <c r="N34" s="119">
        <v>839000</v>
      </c>
      <c r="O34" s="120">
        <v>839215</v>
      </c>
      <c r="P34" s="119">
        <f>$H34      +$J34      +$L34      +$N34</f>
        <v>1784000</v>
      </c>
      <c r="Q34" s="120">
        <f>$I34      +$K34      +$M34      +$O34</f>
        <v>1928337</v>
      </c>
      <c r="R34" s="59">
        <f>IF(($L34      =0),0,((($N34      -$L34      )/$L34      )*100))</f>
        <v>157.36196319018404</v>
      </c>
      <c r="S34" s="60">
        <f>IF(($M34      =0),0,((($O34      -$M34      )/$M34      )*100))</f>
        <v>78.2605463273716</v>
      </c>
      <c r="T34" s="59">
        <f>IF(($E34      =0),0,(($P34      /$E34      )*100))</f>
        <v>92.435233160621763</v>
      </c>
      <c r="U34" s="61">
        <f>IF(($E34      =0),0,(($Q34      /$E34      )*100))</f>
        <v>99.913834196891187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1930000</v>
      </c>
      <c r="C35" s="121">
        <f>C34</f>
        <v>0</v>
      </c>
      <c r="D35" s="121"/>
      <c r="E35" s="121">
        <f>$B35      +$C35      +$D35</f>
        <v>1930000</v>
      </c>
      <c r="F35" s="122">
        <f t="shared" ref="F35:O35" si="17">F34</f>
        <v>1930000</v>
      </c>
      <c r="G35" s="123">
        <f t="shared" si="17"/>
        <v>1930000</v>
      </c>
      <c r="H35" s="122">
        <f t="shared" si="17"/>
        <v>162000</v>
      </c>
      <c r="I35" s="123">
        <f t="shared" si="17"/>
        <v>162130</v>
      </c>
      <c r="J35" s="122">
        <f t="shared" si="17"/>
        <v>457000</v>
      </c>
      <c r="K35" s="123">
        <f t="shared" si="17"/>
        <v>456212</v>
      </c>
      <c r="L35" s="122">
        <f t="shared" si="17"/>
        <v>326000</v>
      </c>
      <c r="M35" s="123">
        <f t="shared" si="17"/>
        <v>470780</v>
      </c>
      <c r="N35" s="122">
        <f t="shared" si="17"/>
        <v>839000</v>
      </c>
      <c r="O35" s="123">
        <f t="shared" si="17"/>
        <v>839215</v>
      </c>
      <c r="P35" s="122">
        <f>$H35      +$J35      +$L35      +$N35</f>
        <v>1784000</v>
      </c>
      <c r="Q35" s="123">
        <f>$I35      +$K35      +$M35      +$O35</f>
        <v>1928337</v>
      </c>
      <c r="R35" s="63">
        <f>IF(($L35      =0),0,((($N35      -$L35      )/$L35      )*100))</f>
        <v>157.36196319018404</v>
      </c>
      <c r="S35" s="64">
        <f>IF(($M35      =0),0,((($O35      -$M35      )/$M35      )*100))</f>
        <v>78.2605463273716</v>
      </c>
      <c r="T35" s="63">
        <f>IF($E35   =0,0,($P35   /$E35   )*100)</f>
        <v>92.435233160621763</v>
      </c>
      <c r="U35" s="65">
        <f>IF($E35   =0,0,($Q35   /$E35   )*100)</f>
        <v>99.913834196891187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>
        <v>1469000</v>
      </c>
      <c r="W37" s="120"/>
    </row>
    <row r="38" spans="1:23" ht="12.95" customHeight="1" x14ac:dyDescent="0.2">
      <c r="A38" s="58" t="s">
        <v>62</v>
      </c>
      <c r="B38" s="118">
        <v>2284000</v>
      </c>
      <c r="C38" s="118">
        <v>4814000</v>
      </c>
      <c r="D38" s="118"/>
      <c r="E38" s="118">
        <f t="shared" si="18"/>
        <v>7098000</v>
      </c>
      <c r="F38" s="119">
        <v>2284000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2284000</v>
      </c>
      <c r="C42" s="121">
        <f>SUM(C37:C41)</f>
        <v>4814000</v>
      </c>
      <c r="D42" s="121"/>
      <c r="E42" s="121">
        <f t="shared" si="18"/>
        <v>7098000</v>
      </c>
      <c r="F42" s="122">
        <f t="shared" ref="F42:O42" si="25">SUM(F37:F41)</f>
        <v>2284000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>
        <f>SUM(V37:V41)</f>
        <v>1469000</v>
      </c>
      <c r="W42" s="123">
        <f>SUM(W37:W41)</f>
        <v>0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6114000</v>
      </c>
      <c r="C69" s="130">
        <f>SUM(C9:C16,C19:C25,C28:C31,C34,C37:C41,C44:C54,C57:C60,C63:C67)</f>
        <v>4814000</v>
      </c>
      <c r="D69" s="130"/>
      <c r="E69" s="130">
        <f t="shared" si="35"/>
        <v>10928000</v>
      </c>
      <c r="F69" s="131">
        <f t="shared" ref="F69:O69" si="43">SUM(F9:F16,F19:F25,F28:F31,F34,F37:F41,F44:F54,F57:F60,F63:F67)</f>
        <v>6114000</v>
      </c>
      <c r="G69" s="132">
        <f t="shared" si="43"/>
        <v>3830000</v>
      </c>
      <c r="H69" s="131">
        <f t="shared" si="43"/>
        <v>842000</v>
      </c>
      <c r="I69" s="132">
        <f t="shared" si="43"/>
        <v>842427</v>
      </c>
      <c r="J69" s="131">
        <f t="shared" si="43"/>
        <v>976000</v>
      </c>
      <c r="K69" s="132">
        <f t="shared" si="43"/>
        <v>974688</v>
      </c>
      <c r="L69" s="131">
        <f t="shared" si="43"/>
        <v>616000</v>
      </c>
      <c r="M69" s="132">
        <f t="shared" si="43"/>
        <v>761286</v>
      </c>
      <c r="N69" s="131">
        <f t="shared" si="43"/>
        <v>941000</v>
      </c>
      <c r="O69" s="132">
        <f t="shared" si="43"/>
        <v>1076980</v>
      </c>
      <c r="P69" s="131">
        <f t="shared" si="36"/>
        <v>3375000</v>
      </c>
      <c r="Q69" s="132">
        <f t="shared" si="37"/>
        <v>3655381</v>
      </c>
      <c r="R69" s="72">
        <f t="shared" si="38"/>
        <v>52.759740259740262</v>
      </c>
      <c r="S69" s="73">
        <f t="shared" si="39"/>
        <v>41.468515117840077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88.120104438642301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95.440757180156652</v>
      </c>
      <c r="V69" s="131">
        <f>SUM(V9:V16,V19:V25,V28:V31,V34,V37:V41,V44:V54,V57:V60,V63:V67)</f>
        <v>1469000</v>
      </c>
      <c r="W69" s="132">
        <f>SUM(W9:W16,W19:W25,W28:W31,W34,W37:W41,W44:W54,W57:W60,W63:W67)</f>
        <v>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31668000</v>
      </c>
      <c r="C71" s="118"/>
      <c r="D71" s="118"/>
      <c r="E71" s="118">
        <f>$B71      +$C71      +$D71</f>
        <v>31668000</v>
      </c>
      <c r="F71" s="119">
        <v>31668000</v>
      </c>
      <c r="G71" s="120">
        <v>31668000</v>
      </c>
      <c r="H71" s="119">
        <v>4095000</v>
      </c>
      <c r="I71" s="120">
        <v>6139299</v>
      </c>
      <c r="J71" s="119">
        <v>9087000</v>
      </c>
      <c r="K71" s="120">
        <v>8519359</v>
      </c>
      <c r="L71" s="119">
        <v>7281000</v>
      </c>
      <c r="M71" s="120">
        <v>6039693</v>
      </c>
      <c r="N71" s="119">
        <v>10837000</v>
      </c>
      <c r="O71" s="120">
        <v>10600671</v>
      </c>
      <c r="P71" s="119">
        <f>$H71      +$J71      +$L71      +$N71</f>
        <v>31300000</v>
      </c>
      <c r="Q71" s="120">
        <f>$I71      +$K71      +$M71      +$O71</f>
        <v>31299022</v>
      </c>
      <c r="R71" s="59">
        <f>IF(($L71      =0),0,((($N71      -$L71      )/$L71      )*100))</f>
        <v>48.839445131163302</v>
      </c>
      <c r="S71" s="60">
        <f>IF(($M71      =0),0,((($O71      -$M71      )/$M71      )*100))</f>
        <v>75.516719144499561</v>
      </c>
      <c r="T71" s="59">
        <f>IF(($E71      =0),0,(($P71      /$E71      )*100))</f>
        <v>98.837943665529878</v>
      </c>
      <c r="U71" s="61">
        <f>IF(($E71      =0),0,(($Q71      /$E71      )*100))</f>
        <v>98.834855374510539</v>
      </c>
      <c r="V71" s="119">
        <v>3823000</v>
      </c>
      <c r="W71" s="120">
        <v>3823000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31668000</v>
      </c>
      <c r="C73" s="127">
        <f>SUM(C71:C72)</f>
        <v>0</v>
      </c>
      <c r="D73" s="127"/>
      <c r="E73" s="127">
        <f>$B73      +$C73      +$D73</f>
        <v>31668000</v>
      </c>
      <c r="F73" s="128">
        <f t="shared" ref="F73:O73" si="44">SUM(F71:F72)</f>
        <v>31668000</v>
      </c>
      <c r="G73" s="129">
        <f t="shared" si="44"/>
        <v>31668000</v>
      </c>
      <c r="H73" s="128">
        <f t="shared" si="44"/>
        <v>4095000</v>
      </c>
      <c r="I73" s="129">
        <f t="shared" si="44"/>
        <v>6139299</v>
      </c>
      <c r="J73" s="128">
        <f t="shared" si="44"/>
        <v>9087000</v>
      </c>
      <c r="K73" s="129">
        <f t="shared" si="44"/>
        <v>8519359</v>
      </c>
      <c r="L73" s="128">
        <f t="shared" si="44"/>
        <v>7281000</v>
      </c>
      <c r="M73" s="129">
        <f t="shared" si="44"/>
        <v>6039693</v>
      </c>
      <c r="N73" s="128">
        <f t="shared" si="44"/>
        <v>10837000</v>
      </c>
      <c r="O73" s="129">
        <f t="shared" si="44"/>
        <v>10600671</v>
      </c>
      <c r="P73" s="128">
        <f>$H73      +$J73      +$L73      +$N73</f>
        <v>31300000</v>
      </c>
      <c r="Q73" s="129">
        <f>$I73      +$K73      +$M73      +$O73</f>
        <v>31299022</v>
      </c>
      <c r="R73" s="68">
        <f>IF(($L73      =0),0,((($N73      -$L73      )/$L73      )*100))</f>
        <v>48.839445131163302</v>
      </c>
      <c r="S73" s="69">
        <f>IF(($M73      =0),0,((($O73      -$M73      )/$M73      )*100))</f>
        <v>75.516719144499561</v>
      </c>
      <c r="T73" s="68">
        <f>IF(($E71      =0),0,(($P71      /$E71      )*100))</f>
        <v>98.837943665529878</v>
      </c>
      <c r="U73" s="70">
        <f>IF($E71   =0,0,($Q71   /$E71 )*100)</f>
        <v>98.834855374510539</v>
      </c>
      <c r="V73" s="128">
        <f>SUM(V71:V72)</f>
        <v>3823000</v>
      </c>
      <c r="W73" s="129">
        <f>SUM(W71:W72)</f>
        <v>3823000</v>
      </c>
    </row>
    <row r="74" spans="1:23" ht="12.95" customHeight="1" x14ac:dyDescent="0.2">
      <c r="A74" s="71" t="s">
        <v>89</v>
      </c>
      <c r="B74" s="130">
        <f>SUM(B71:B72)</f>
        <v>31668000</v>
      </c>
      <c r="C74" s="130">
        <f>SUM(C71:C72)</f>
        <v>0</v>
      </c>
      <c r="D74" s="130"/>
      <c r="E74" s="130">
        <f>$B74      +$C74      +$D74</f>
        <v>31668000</v>
      </c>
      <c r="F74" s="131">
        <f t="shared" ref="F74:O74" si="45">SUM(F71:F72)</f>
        <v>31668000</v>
      </c>
      <c r="G74" s="132">
        <f t="shared" si="45"/>
        <v>31668000</v>
      </c>
      <c r="H74" s="131">
        <f t="shared" si="45"/>
        <v>4095000</v>
      </c>
      <c r="I74" s="132">
        <f t="shared" si="45"/>
        <v>6139299</v>
      </c>
      <c r="J74" s="131">
        <f t="shared" si="45"/>
        <v>9087000</v>
      </c>
      <c r="K74" s="132">
        <f t="shared" si="45"/>
        <v>8519359</v>
      </c>
      <c r="L74" s="131">
        <f t="shared" si="45"/>
        <v>7281000</v>
      </c>
      <c r="M74" s="132">
        <f t="shared" si="45"/>
        <v>6039693</v>
      </c>
      <c r="N74" s="131">
        <f t="shared" si="45"/>
        <v>10837000</v>
      </c>
      <c r="O74" s="132">
        <f t="shared" si="45"/>
        <v>10600671</v>
      </c>
      <c r="P74" s="131">
        <f>$H74      +$J74      +$L74      +$N74</f>
        <v>31300000</v>
      </c>
      <c r="Q74" s="132">
        <f>$I74      +$K74      +$M74      +$O74</f>
        <v>31299022</v>
      </c>
      <c r="R74" s="72">
        <f>IF(($L74      =0),0,((($N74      -$L74      )/$L74      )*100))</f>
        <v>48.839445131163302</v>
      </c>
      <c r="S74" s="73">
        <f>IF(($M74      =0),0,((($O74      -$M74      )/$M74      )*100))</f>
        <v>75.516719144499561</v>
      </c>
      <c r="T74" s="72">
        <f>IF(($E71      =0),0,(($P71      /$E71      )*100))</f>
        <v>98.837943665529878</v>
      </c>
      <c r="U74" s="76">
        <f>IF($E71   =0,0,($Q71   /$E71 )*100)</f>
        <v>98.834855374510539</v>
      </c>
      <c r="V74" s="131">
        <f>SUM(V71:V72)</f>
        <v>3823000</v>
      </c>
      <c r="W74" s="132">
        <f>SUM(W71:W72)</f>
        <v>3823000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37782000</v>
      </c>
      <c r="C75" s="130">
        <f>SUM(C9:C16,C19:C25,C28:C31,C34,C37:C41,C44:C54,C57:C60,C63:C67,C71:C72)</f>
        <v>4814000</v>
      </c>
      <c r="D75" s="130"/>
      <c r="E75" s="130">
        <f>$B75      +$C75      +$D75</f>
        <v>42596000</v>
      </c>
      <c r="F75" s="131">
        <f t="shared" ref="F75:O75" si="46">SUM(F9:F16,F19:F25,F28:F31,F34,F37:F41,F44:F54,F57:F60,F63:F67,F71:F72)</f>
        <v>37782000</v>
      </c>
      <c r="G75" s="132">
        <f t="shared" si="46"/>
        <v>35498000</v>
      </c>
      <c r="H75" s="131">
        <f t="shared" si="46"/>
        <v>4937000</v>
      </c>
      <c r="I75" s="132">
        <f t="shared" si="46"/>
        <v>6981726</v>
      </c>
      <c r="J75" s="131">
        <f t="shared" si="46"/>
        <v>10063000</v>
      </c>
      <c r="K75" s="132">
        <f t="shared" si="46"/>
        <v>9494047</v>
      </c>
      <c r="L75" s="131">
        <f t="shared" si="46"/>
        <v>7897000</v>
      </c>
      <c r="M75" s="132">
        <f t="shared" si="46"/>
        <v>6800979</v>
      </c>
      <c r="N75" s="131">
        <f t="shared" si="46"/>
        <v>11778000</v>
      </c>
      <c r="O75" s="132">
        <f t="shared" si="46"/>
        <v>11677651</v>
      </c>
      <c r="P75" s="131">
        <f>$H75      +$J75      +$L75      +$N75</f>
        <v>34675000</v>
      </c>
      <c r="Q75" s="132">
        <f>$I75      +$K75      +$M75      +$O75</f>
        <v>34954403</v>
      </c>
      <c r="R75" s="72">
        <f>IF(($L75      =0),0,((($N75      -$L75      )/$L75      )*100))</f>
        <v>49.145245029758136</v>
      </c>
      <c r="S75" s="73">
        <f>IF(($M75      =0),0,((($O75      -$M75      )/$M75      )*100))</f>
        <v>71.705441231328606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97.681559524480249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98.468654572088568</v>
      </c>
      <c r="V75" s="131">
        <f>SUM(V9:V16,V19:V25,V28:V31,V34,V37:V41,V44:V54,V57:V60,V63:V67,V71:V72)</f>
        <v>5292000</v>
      </c>
      <c r="W75" s="132">
        <f>SUM(W9:W16,W19:W25,W28:W31,W34,W37:W41,W44:W54,W57:W60,W63:W67,W71:W72)</f>
        <v>3823000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PLYo4jV6pFn7/bdigMcZzErUGd4cZ/kvJNp9GzTmEDTQyVPQZ5iRzJEKwtjVUkFyDm5GQ02fhPqpZedmCUFIqA==" saltValue="qJt0mQLba8jiY9fXTM7LS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149000</v>
      </c>
      <c r="I10" s="120">
        <v>148980</v>
      </c>
      <c r="J10" s="119">
        <v>184000</v>
      </c>
      <c r="K10" s="120">
        <v>183828</v>
      </c>
      <c r="L10" s="119">
        <v>116000</v>
      </c>
      <c r="M10" s="120">
        <v>115814</v>
      </c>
      <c r="N10" s="119">
        <v>1351000</v>
      </c>
      <c r="O10" s="120">
        <v>1192587</v>
      </c>
      <c r="P10" s="119">
        <f t="shared" ref="P10:P17" si="1">$H10      +$J10      +$L10      +$N10</f>
        <v>1800000</v>
      </c>
      <c r="Q10" s="120">
        <f t="shared" ref="Q10:Q17" si="2">$I10      +$K10      +$M10      +$O10</f>
        <v>1641209</v>
      </c>
      <c r="R10" s="59">
        <f t="shared" ref="R10:R17" si="3">IF(($L10      =0),0,((($N10      -$L10      )/$L10      )*100))</f>
        <v>1064.655172413793</v>
      </c>
      <c r="S10" s="60">
        <f t="shared" ref="S10:S17" si="4">IF(($M10      =0),0,((($O10      -$M10      )/$M10      )*100))</f>
        <v>929.74338162916399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91.17827777777778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1800000</v>
      </c>
      <c r="C17" s="121">
        <f>SUM(C9:C16)</f>
        <v>0</v>
      </c>
      <c r="D17" s="121"/>
      <c r="E17" s="121">
        <f t="shared" si="0"/>
        <v>1800000</v>
      </c>
      <c r="F17" s="122">
        <f t="shared" ref="F17:O17" si="7">SUM(F9:F16)</f>
        <v>1800000</v>
      </c>
      <c r="G17" s="123">
        <f t="shared" si="7"/>
        <v>1800000</v>
      </c>
      <c r="H17" s="122">
        <f t="shared" si="7"/>
        <v>149000</v>
      </c>
      <c r="I17" s="123">
        <f t="shared" si="7"/>
        <v>148980</v>
      </c>
      <c r="J17" s="122">
        <f t="shared" si="7"/>
        <v>184000</v>
      </c>
      <c r="K17" s="123">
        <f t="shared" si="7"/>
        <v>183828</v>
      </c>
      <c r="L17" s="122">
        <f t="shared" si="7"/>
        <v>116000</v>
      </c>
      <c r="M17" s="123">
        <f t="shared" si="7"/>
        <v>115814</v>
      </c>
      <c r="N17" s="122">
        <f t="shared" si="7"/>
        <v>1351000</v>
      </c>
      <c r="O17" s="123">
        <f t="shared" si="7"/>
        <v>1192587</v>
      </c>
      <c r="P17" s="122">
        <f t="shared" si="1"/>
        <v>1800000</v>
      </c>
      <c r="Q17" s="123">
        <f t="shared" si="2"/>
        <v>1641209</v>
      </c>
      <c r="R17" s="63">
        <f t="shared" si="3"/>
        <v>1064.655172413793</v>
      </c>
      <c r="S17" s="64">
        <f t="shared" si="4"/>
        <v>929.74338162916399</v>
      </c>
      <c r="T17" s="63">
        <f>IF((SUM($E9:$E14))=0,0,(P17/(SUM($E9:$E14))*100))</f>
        <v>100</v>
      </c>
      <c r="U17" s="65">
        <f>IF((SUM($E9:$E14))=0,0,(Q17/(SUM($E9:$E14))*100))</f>
        <v>91.17827777777778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2588000</v>
      </c>
      <c r="C34" s="118"/>
      <c r="D34" s="118"/>
      <c r="E34" s="118">
        <f>$B34      +$C34      +$D34</f>
        <v>2588000</v>
      </c>
      <c r="F34" s="119">
        <v>2588000</v>
      </c>
      <c r="G34" s="120">
        <v>2588000</v>
      </c>
      <c r="H34" s="119">
        <v>429000</v>
      </c>
      <c r="I34" s="120">
        <v>429651</v>
      </c>
      <c r="J34" s="119">
        <v>567000</v>
      </c>
      <c r="K34" s="120">
        <v>566887</v>
      </c>
      <c r="L34" s="119">
        <v>560000</v>
      </c>
      <c r="M34" s="120">
        <v>560790</v>
      </c>
      <c r="N34" s="119">
        <v>1031000</v>
      </c>
      <c r="O34" s="120">
        <v>587155</v>
      </c>
      <c r="P34" s="119">
        <f>$H34      +$J34      +$L34      +$N34</f>
        <v>2587000</v>
      </c>
      <c r="Q34" s="120">
        <f>$I34      +$K34      +$M34      +$O34</f>
        <v>2144483</v>
      </c>
      <c r="R34" s="59">
        <f>IF(($L34      =0),0,((($N34      -$L34      )/$L34      )*100))</f>
        <v>84.107142857142861</v>
      </c>
      <c r="S34" s="60">
        <f>IF(($M34      =0),0,((($O34      -$M34      )/$M34      )*100))</f>
        <v>4.7014033773783419</v>
      </c>
      <c r="T34" s="59">
        <f>IF(($E34      =0),0,(($P34      /$E34      )*100))</f>
        <v>99.961360123647609</v>
      </c>
      <c r="U34" s="61">
        <f>IF(($E34      =0),0,(($Q34      /$E34      )*100))</f>
        <v>82.862557959814538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2588000</v>
      </c>
      <c r="C35" s="121">
        <f>C34</f>
        <v>0</v>
      </c>
      <c r="D35" s="121"/>
      <c r="E35" s="121">
        <f>$B35      +$C35      +$D35</f>
        <v>2588000</v>
      </c>
      <c r="F35" s="122">
        <f t="shared" ref="F35:O35" si="17">F34</f>
        <v>2588000</v>
      </c>
      <c r="G35" s="123">
        <f t="shared" si="17"/>
        <v>2588000</v>
      </c>
      <c r="H35" s="122">
        <f t="shared" si="17"/>
        <v>429000</v>
      </c>
      <c r="I35" s="123">
        <f t="shared" si="17"/>
        <v>429651</v>
      </c>
      <c r="J35" s="122">
        <f t="shared" si="17"/>
        <v>567000</v>
      </c>
      <c r="K35" s="123">
        <f t="shared" si="17"/>
        <v>566887</v>
      </c>
      <c r="L35" s="122">
        <f t="shared" si="17"/>
        <v>560000</v>
      </c>
      <c r="M35" s="123">
        <f t="shared" si="17"/>
        <v>560790</v>
      </c>
      <c r="N35" s="122">
        <f t="shared" si="17"/>
        <v>1031000</v>
      </c>
      <c r="O35" s="123">
        <f t="shared" si="17"/>
        <v>587155</v>
      </c>
      <c r="P35" s="122">
        <f>$H35      +$J35      +$L35      +$N35</f>
        <v>2587000</v>
      </c>
      <c r="Q35" s="123">
        <f>$I35      +$K35      +$M35      +$O35</f>
        <v>2144483</v>
      </c>
      <c r="R35" s="63">
        <f>IF(($L35      =0),0,((($N35      -$L35      )/$L35      )*100))</f>
        <v>84.107142857142861</v>
      </c>
      <c r="S35" s="64">
        <f>IF(($M35      =0),0,((($O35      -$M35      )/$M35      )*100))</f>
        <v>4.7014033773783419</v>
      </c>
      <c r="T35" s="63">
        <f>IF($E35   =0,0,($P35   /$E35   )*100)</f>
        <v>99.961360123647609</v>
      </c>
      <c r="U35" s="65">
        <f>IF($E35   =0,0,($Q35   /$E35   )*100)</f>
        <v>82.862557959814538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13908000</v>
      </c>
      <c r="C37" s="118"/>
      <c r="D37" s="118"/>
      <c r="E37" s="118">
        <f t="shared" ref="E37:E42" si="18">$B37      +$C37      +$D37</f>
        <v>13908000</v>
      </c>
      <c r="F37" s="119">
        <v>13908000</v>
      </c>
      <c r="G37" s="120">
        <v>13908000</v>
      </c>
      <c r="H37" s="119">
        <v>6259000</v>
      </c>
      <c r="I37" s="120"/>
      <c r="J37" s="119"/>
      <c r="K37" s="120">
        <v>1250994</v>
      </c>
      <c r="L37" s="119">
        <v>502000</v>
      </c>
      <c r="M37" s="120">
        <v>1116280</v>
      </c>
      <c r="N37" s="119">
        <v>5615000</v>
      </c>
      <c r="O37" s="120">
        <v>2852170</v>
      </c>
      <c r="P37" s="119">
        <f t="shared" ref="P37:P42" si="19">$H37      +$J37      +$L37      +$N37</f>
        <v>12376000</v>
      </c>
      <c r="Q37" s="120">
        <f t="shared" ref="Q37:Q42" si="20">$I37      +$K37      +$M37      +$O37</f>
        <v>5219444</v>
      </c>
      <c r="R37" s="59">
        <f t="shared" ref="R37:R42" si="21">IF(($L37      =0),0,((($N37      -$L37      )/$L37      )*100))</f>
        <v>1018.5258964143426</v>
      </c>
      <c r="S37" s="60">
        <f t="shared" ref="S37:S42" si="22">IF(($M37      =0),0,((($O37      -$M37      )/$M37      )*100))</f>
        <v>155.50668291109758</v>
      </c>
      <c r="T37" s="59">
        <f t="shared" ref="T37:T42" si="23">IF(($E37      =0),0,(($P37      /$E37      )*100))</f>
        <v>88.984756974403226</v>
      </c>
      <c r="U37" s="61">
        <f t="shared" ref="U37:U42" si="24">IF(($E37      =0),0,(($Q37      /$E37      )*100))</f>
        <v>37.528357779695135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13908000</v>
      </c>
      <c r="C42" s="121">
        <f>SUM(C37:C41)</f>
        <v>0</v>
      </c>
      <c r="D42" s="121"/>
      <c r="E42" s="121">
        <f t="shared" si="18"/>
        <v>13908000</v>
      </c>
      <c r="F42" s="122">
        <f t="shared" ref="F42:O42" si="25">SUM(F37:F41)</f>
        <v>13908000</v>
      </c>
      <c r="G42" s="123">
        <f t="shared" si="25"/>
        <v>13908000</v>
      </c>
      <c r="H42" s="122">
        <f t="shared" si="25"/>
        <v>6259000</v>
      </c>
      <c r="I42" s="123">
        <f t="shared" si="25"/>
        <v>0</v>
      </c>
      <c r="J42" s="122">
        <f t="shared" si="25"/>
        <v>0</v>
      </c>
      <c r="K42" s="123">
        <f t="shared" si="25"/>
        <v>1250994</v>
      </c>
      <c r="L42" s="122">
        <f t="shared" si="25"/>
        <v>502000</v>
      </c>
      <c r="M42" s="123">
        <f t="shared" si="25"/>
        <v>1116280</v>
      </c>
      <c r="N42" s="122">
        <f t="shared" si="25"/>
        <v>5615000</v>
      </c>
      <c r="O42" s="123">
        <f t="shared" si="25"/>
        <v>2852170</v>
      </c>
      <c r="P42" s="122">
        <f t="shared" si="19"/>
        <v>12376000</v>
      </c>
      <c r="Q42" s="123">
        <f t="shared" si="20"/>
        <v>5219444</v>
      </c>
      <c r="R42" s="63">
        <f t="shared" si="21"/>
        <v>1018.5258964143426</v>
      </c>
      <c r="S42" s="64">
        <f t="shared" si="22"/>
        <v>155.50668291109758</v>
      </c>
      <c r="T42" s="63">
        <f>IF((+$E37+$E40) =0,0,(P42   /(+$E37+$E40) )*100)</f>
        <v>88.984756974403226</v>
      </c>
      <c r="U42" s="65">
        <f>IF((+$E37+$E40) =0,0,(Q42   /(+$E37+$E40) )*100)</f>
        <v>37.528357779695135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28427000</v>
      </c>
      <c r="C53" s="118"/>
      <c r="D53" s="118"/>
      <c r="E53" s="118">
        <f t="shared" si="26"/>
        <v>28427000</v>
      </c>
      <c r="F53" s="119">
        <v>28427000</v>
      </c>
      <c r="G53" s="120">
        <v>28427000</v>
      </c>
      <c r="H53" s="119">
        <v>650000</v>
      </c>
      <c r="I53" s="120"/>
      <c r="J53" s="119">
        <v>1602000</v>
      </c>
      <c r="K53" s="120">
        <v>1958605</v>
      </c>
      <c r="L53" s="119">
        <v>3005000</v>
      </c>
      <c r="M53" s="120">
        <v>2612933</v>
      </c>
      <c r="N53" s="119">
        <v>23170000</v>
      </c>
      <c r="O53" s="120">
        <v>9686923</v>
      </c>
      <c r="P53" s="119">
        <f t="shared" si="27"/>
        <v>28427000</v>
      </c>
      <c r="Q53" s="120">
        <f t="shared" si="28"/>
        <v>14258461</v>
      </c>
      <c r="R53" s="59">
        <f t="shared" si="29"/>
        <v>671.04825291181362</v>
      </c>
      <c r="S53" s="60">
        <f t="shared" si="30"/>
        <v>270.72986563375332</v>
      </c>
      <c r="T53" s="59">
        <f t="shared" si="31"/>
        <v>100</v>
      </c>
      <c r="U53" s="61">
        <f t="shared" si="32"/>
        <v>50.158163014035949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28427000</v>
      </c>
      <c r="C55" s="121">
        <f>SUM(C44:C54)</f>
        <v>0</v>
      </c>
      <c r="D55" s="121"/>
      <c r="E55" s="121">
        <f t="shared" si="26"/>
        <v>28427000</v>
      </c>
      <c r="F55" s="122">
        <f t="shared" ref="F55:O55" si="33">SUM(F44:F54)</f>
        <v>28427000</v>
      </c>
      <c r="G55" s="123">
        <f t="shared" si="33"/>
        <v>28427000</v>
      </c>
      <c r="H55" s="122">
        <f t="shared" si="33"/>
        <v>650000</v>
      </c>
      <c r="I55" s="123">
        <f t="shared" si="33"/>
        <v>0</v>
      </c>
      <c r="J55" s="122">
        <f t="shared" si="33"/>
        <v>1602000</v>
      </c>
      <c r="K55" s="123">
        <f t="shared" si="33"/>
        <v>1958605</v>
      </c>
      <c r="L55" s="122">
        <f t="shared" si="33"/>
        <v>3005000</v>
      </c>
      <c r="M55" s="123">
        <f t="shared" si="33"/>
        <v>2612933</v>
      </c>
      <c r="N55" s="122">
        <f t="shared" si="33"/>
        <v>23170000</v>
      </c>
      <c r="O55" s="123">
        <f t="shared" si="33"/>
        <v>9686923</v>
      </c>
      <c r="P55" s="122">
        <f t="shared" si="27"/>
        <v>28427000</v>
      </c>
      <c r="Q55" s="123">
        <f t="shared" si="28"/>
        <v>14258461</v>
      </c>
      <c r="R55" s="63">
        <f t="shared" si="29"/>
        <v>671.04825291181362</v>
      </c>
      <c r="S55" s="64">
        <f t="shared" si="30"/>
        <v>270.72986563375332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50.158163014035949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46723000</v>
      </c>
      <c r="C69" s="130">
        <f>SUM(C9:C16,C19:C25,C28:C31,C34,C37:C41,C44:C54,C57:C60,C63:C67)</f>
        <v>0</v>
      </c>
      <c r="D69" s="130"/>
      <c r="E69" s="130">
        <f t="shared" si="35"/>
        <v>46723000</v>
      </c>
      <c r="F69" s="131">
        <f t="shared" ref="F69:O69" si="43">SUM(F9:F16,F19:F25,F28:F31,F34,F37:F41,F44:F54,F57:F60,F63:F67)</f>
        <v>46723000</v>
      </c>
      <c r="G69" s="132">
        <f t="shared" si="43"/>
        <v>46723000</v>
      </c>
      <c r="H69" s="131">
        <f t="shared" si="43"/>
        <v>7487000</v>
      </c>
      <c r="I69" s="132">
        <f t="shared" si="43"/>
        <v>578631</v>
      </c>
      <c r="J69" s="131">
        <f t="shared" si="43"/>
        <v>2353000</v>
      </c>
      <c r="K69" s="132">
        <f t="shared" si="43"/>
        <v>3960314</v>
      </c>
      <c r="L69" s="131">
        <f t="shared" si="43"/>
        <v>4183000</v>
      </c>
      <c r="M69" s="132">
        <f t="shared" si="43"/>
        <v>4405817</v>
      </c>
      <c r="N69" s="131">
        <f t="shared" si="43"/>
        <v>31167000</v>
      </c>
      <c r="O69" s="132">
        <f t="shared" si="43"/>
        <v>14318835</v>
      </c>
      <c r="P69" s="131">
        <f t="shared" si="36"/>
        <v>45190000</v>
      </c>
      <c r="Q69" s="132">
        <f t="shared" si="37"/>
        <v>23263597</v>
      </c>
      <c r="R69" s="72">
        <f t="shared" si="38"/>
        <v>645.08725794884049</v>
      </c>
      <c r="S69" s="73">
        <f t="shared" si="39"/>
        <v>224.99840551706981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96.718960683175311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49.790460800890351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34082000</v>
      </c>
      <c r="C71" s="118"/>
      <c r="D71" s="118"/>
      <c r="E71" s="118">
        <f>$B71      +$C71      +$D71</f>
        <v>34082000</v>
      </c>
      <c r="F71" s="119">
        <v>34082000</v>
      </c>
      <c r="G71" s="120">
        <v>34082000</v>
      </c>
      <c r="H71" s="119">
        <v>5200000</v>
      </c>
      <c r="I71" s="120">
        <v>4632911</v>
      </c>
      <c r="J71" s="119">
        <v>13064000</v>
      </c>
      <c r="K71" s="120">
        <v>12146647</v>
      </c>
      <c r="L71" s="119">
        <v>7262000</v>
      </c>
      <c r="M71" s="120">
        <v>6318478</v>
      </c>
      <c r="N71" s="119">
        <v>8555000</v>
      </c>
      <c r="O71" s="120">
        <v>5224323</v>
      </c>
      <c r="P71" s="119">
        <f>$H71      +$J71      +$L71      +$N71</f>
        <v>34081000</v>
      </c>
      <c r="Q71" s="120">
        <f>$I71      +$K71      +$M71      +$O71</f>
        <v>28322359</v>
      </c>
      <c r="R71" s="59">
        <f>IF(($L71      =0),0,((($N71      -$L71      )/$L71      )*100))</f>
        <v>17.805012393280087</v>
      </c>
      <c r="S71" s="60">
        <f>IF(($M71      =0),0,((($O71      -$M71      )/$M71      )*100))</f>
        <v>-17.31674938173402</v>
      </c>
      <c r="T71" s="59">
        <f>IF(($E71      =0),0,(($P71      /$E71      )*100))</f>
        <v>99.997065899888497</v>
      </c>
      <c r="U71" s="61">
        <f>IF(($E71      =0),0,(($Q71      /$E71      )*100))</f>
        <v>83.100636699724191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34082000</v>
      </c>
      <c r="C73" s="127">
        <f>SUM(C71:C72)</f>
        <v>0</v>
      </c>
      <c r="D73" s="127"/>
      <c r="E73" s="127">
        <f>$B73      +$C73      +$D73</f>
        <v>34082000</v>
      </c>
      <c r="F73" s="128">
        <f t="shared" ref="F73:O73" si="44">SUM(F71:F72)</f>
        <v>34082000</v>
      </c>
      <c r="G73" s="129">
        <f t="shared" si="44"/>
        <v>34082000</v>
      </c>
      <c r="H73" s="128">
        <f t="shared" si="44"/>
        <v>5200000</v>
      </c>
      <c r="I73" s="129">
        <f t="shared" si="44"/>
        <v>4632911</v>
      </c>
      <c r="J73" s="128">
        <f t="shared" si="44"/>
        <v>13064000</v>
      </c>
      <c r="K73" s="129">
        <f t="shared" si="44"/>
        <v>12146647</v>
      </c>
      <c r="L73" s="128">
        <f t="shared" si="44"/>
        <v>7262000</v>
      </c>
      <c r="M73" s="129">
        <f t="shared" si="44"/>
        <v>6318478</v>
      </c>
      <c r="N73" s="128">
        <f t="shared" si="44"/>
        <v>8555000</v>
      </c>
      <c r="O73" s="129">
        <f t="shared" si="44"/>
        <v>5224323</v>
      </c>
      <c r="P73" s="128">
        <f>$H73      +$J73      +$L73      +$N73</f>
        <v>34081000</v>
      </c>
      <c r="Q73" s="129">
        <f>$I73      +$K73      +$M73      +$O73</f>
        <v>28322359</v>
      </c>
      <c r="R73" s="68">
        <f>IF(($L73      =0),0,((($N73      -$L73      )/$L73      )*100))</f>
        <v>17.805012393280087</v>
      </c>
      <c r="S73" s="69">
        <f>IF(($M73      =0),0,((($O73      -$M73      )/$M73      )*100))</f>
        <v>-17.31674938173402</v>
      </c>
      <c r="T73" s="68">
        <f>IF(($E71      =0),0,(($P71      /$E71      )*100))</f>
        <v>99.997065899888497</v>
      </c>
      <c r="U73" s="70">
        <f>IF($E71   =0,0,($Q71   /$E71 )*100)</f>
        <v>83.100636699724191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34082000</v>
      </c>
      <c r="C74" s="130">
        <f>SUM(C71:C72)</f>
        <v>0</v>
      </c>
      <c r="D74" s="130"/>
      <c r="E74" s="130">
        <f>$B74      +$C74      +$D74</f>
        <v>34082000</v>
      </c>
      <c r="F74" s="131">
        <f t="shared" ref="F74:O74" si="45">SUM(F71:F72)</f>
        <v>34082000</v>
      </c>
      <c r="G74" s="132">
        <f t="shared" si="45"/>
        <v>34082000</v>
      </c>
      <c r="H74" s="131">
        <f t="shared" si="45"/>
        <v>5200000</v>
      </c>
      <c r="I74" s="132">
        <f t="shared" si="45"/>
        <v>4632911</v>
      </c>
      <c r="J74" s="131">
        <f t="shared" si="45"/>
        <v>13064000</v>
      </c>
      <c r="K74" s="132">
        <f t="shared" si="45"/>
        <v>12146647</v>
      </c>
      <c r="L74" s="131">
        <f t="shared" si="45"/>
        <v>7262000</v>
      </c>
      <c r="M74" s="132">
        <f t="shared" si="45"/>
        <v>6318478</v>
      </c>
      <c r="N74" s="131">
        <f t="shared" si="45"/>
        <v>8555000</v>
      </c>
      <c r="O74" s="132">
        <f t="shared" si="45"/>
        <v>5224323</v>
      </c>
      <c r="P74" s="131">
        <f>$H74      +$J74      +$L74      +$N74</f>
        <v>34081000</v>
      </c>
      <c r="Q74" s="132">
        <f>$I74      +$K74      +$M74      +$O74</f>
        <v>28322359</v>
      </c>
      <c r="R74" s="72">
        <f>IF(($L74      =0),0,((($N74      -$L74      )/$L74      )*100))</f>
        <v>17.805012393280087</v>
      </c>
      <c r="S74" s="73">
        <f>IF(($M74      =0),0,((($O74      -$M74      )/$M74      )*100))</f>
        <v>-17.31674938173402</v>
      </c>
      <c r="T74" s="72">
        <f>IF(($E71      =0),0,(($P71      /$E71      )*100))</f>
        <v>99.997065899888497</v>
      </c>
      <c r="U74" s="76">
        <f>IF($E71   =0,0,($Q71   /$E71 )*100)</f>
        <v>83.100636699724191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80805000</v>
      </c>
      <c r="C75" s="130">
        <f>SUM(C9:C16,C19:C25,C28:C31,C34,C37:C41,C44:C54,C57:C60,C63:C67,C71:C72)</f>
        <v>0</v>
      </c>
      <c r="D75" s="130"/>
      <c r="E75" s="130">
        <f>$B75      +$C75      +$D75</f>
        <v>80805000</v>
      </c>
      <c r="F75" s="131">
        <f t="shared" ref="F75:O75" si="46">SUM(F9:F16,F19:F25,F28:F31,F34,F37:F41,F44:F54,F57:F60,F63:F67,F71:F72)</f>
        <v>80805000</v>
      </c>
      <c r="G75" s="132">
        <f t="shared" si="46"/>
        <v>80805000</v>
      </c>
      <c r="H75" s="131">
        <f t="shared" si="46"/>
        <v>12687000</v>
      </c>
      <c r="I75" s="132">
        <f t="shared" si="46"/>
        <v>5211542</v>
      </c>
      <c r="J75" s="131">
        <f t="shared" si="46"/>
        <v>15417000</v>
      </c>
      <c r="K75" s="132">
        <f t="shared" si="46"/>
        <v>16106961</v>
      </c>
      <c r="L75" s="131">
        <f t="shared" si="46"/>
        <v>11445000</v>
      </c>
      <c r="M75" s="132">
        <f t="shared" si="46"/>
        <v>10724295</v>
      </c>
      <c r="N75" s="131">
        <f t="shared" si="46"/>
        <v>39722000</v>
      </c>
      <c r="O75" s="132">
        <f t="shared" si="46"/>
        <v>19543158</v>
      </c>
      <c r="P75" s="131">
        <f>$H75      +$J75      +$L75      +$N75</f>
        <v>79271000</v>
      </c>
      <c r="Q75" s="132">
        <f>$I75      +$K75      +$M75      +$O75</f>
        <v>51585956</v>
      </c>
      <c r="R75" s="72">
        <f>IF(($L75      =0),0,((($N75      -$L75      )/$L75      )*100))</f>
        <v>247.06858890345126</v>
      </c>
      <c r="S75" s="73">
        <f>IF(($M75      =0),0,((($O75      -$M75      )/$M75      )*100))</f>
        <v>82.232566336528407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98.10160262360003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63.840054452075989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ooAP9VKqfxWdyJbQY/Nk0Srsq3E8WYtwq83OvWFPf+U8bAgR/mUD8Qxju4SiIzjTYR397kFHD9Wf8uEu8liN2A==" saltValue="VIG0TtavJkuciili9lQ8c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435000</v>
      </c>
      <c r="I10" s="120">
        <v>27895</v>
      </c>
      <c r="J10" s="119">
        <v>325000</v>
      </c>
      <c r="K10" s="120">
        <v>670068</v>
      </c>
      <c r="L10" s="119">
        <v>97000</v>
      </c>
      <c r="M10" s="120"/>
      <c r="N10" s="119">
        <v>912000</v>
      </c>
      <c r="O10" s="120">
        <v>1102037</v>
      </c>
      <c r="P10" s="119">
        <f t="shared" ref="P10:P17" si="1">$H10      +$J10      +$L10      +$N10</f>
        <v>1769000</v>
      </c>
      <c r="Q10" s="120">
        <f t="shared" ref="Q10:Q17" si="2">$I10      +$K10      +$M10      +$O10</f>
        <v>1800000</v>
      </c>
      <c r="R10" s="59">
        <f t="shared" ref="R10:R17" si="3">IF(($L10      =0),0,((($N10      -$L10      )/$L10      )*100))</f>
        <v>840.20618556701038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98.277777777777771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1800000</v>
      </c>
      <c r="C17" s="121">
        <f>SUM(C9:C16)</f>
        <v>0</v>
      </c>
      <c r="D17" s="121"/>
      <c r="E17" s="121">
        <f t="shared" si="0"/>
        <v>1800000</v>
      </c>
      <c r="F17" s="122">
        <f t="shared" ref="F17:O17" si="7">SUM(F9:F16)</f>
        <v>1800000</v>
      </c>
      <c r="G17" s="123">
        <f t="shared" si="7"/>
        <v>1800000</v>
      </c>
      <c r="H17" s="122">
        <f t="shared" si="7"/>
        <v>435000</v>
      </c>
      <c r="I17" s="123">
        <f t="shared" si="7"/>
        <v>27895</v>
      </c>
      <c r="J17" s="122">
        <f t="shared" si="7"/>
        <v>325000</v>
      </c>
      <c r="K17" s="123">
        <f t="shared" si="7"/>
        <v>670068</v>
      </c>
      <c r="L17" s="122">
        <f t="shared" si="7"/>
        <v>97000</v>
      </c>
      <c r="M17" s="123">
        <f t="shared" si="7"/>
        <v>0</v>
      </c>
      <c r="N17" s="122">
        <f t="shared" si="7"/>
        <v>912000</v>
      </c>
      <c r="O17" s="123">
        <f t="shared" si="7"/>
        <v>1102037</v>
      </c>
      <c r="P17" s="122">
        <f t="shared" si="1"/>
        <v>1769000</v>
      </c>
      <c r="Q17" s="123">
        <f t="shared" si="2"/>
        <v>1800000</v>
      </c>
      <c r="R17" s="63">
        <f t="shared" si="3"/>
        <v>840.20618556701038</v>
      </c>
      <c r="S17" s="64">
        <f t="shared" si="4"/>
        <v>0</v>
      </c>
      <c r="T17" s="63">
        <f>IF((SUM($E9:$E14))=0,0,(P17/(SUM($E9:$E14))*100))</f>
        <v>98.277777777777771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1727000</v>
      </c>
      <c r="C34" s="118"/>
      <c r="D34" s="118"/>
      <c r="E34" s="118">
        <f>$B34      +$C34      +$D34</f>
        <v>1727000</v>
      </c>
      <c r="F34" s="119">
        <v>1727000</v>
      </c>
      <c r="G34" s="120">
        <v>1727000</v>
      </c>
      <c r="H34" s="119">
        <v>430000</v>
      </c>
      <c r="I34" s="120">
        <v>437793</v>
      </c>
      <c r="J34" s="119">
        <v>430000</v>
      </c>
      <c r="K34" s="120">
        <v>379920</v>
      </c>
      <c r="L34" s="119">
        <v>444000</v>
      </c>
      <c r="M34" s="120"/>
      <c r="N34" s="119">
        <v>199000</v>
      </c>
      <c r="O34" s="120">
        <v>581768</v>
      </c>
      <c r="P34" s="119">
        <f>$H34      +$J34      +$L34      +$N34</f>
        <v>1503000</v>
      </c>
      <c r="Q34" s="120">
        <f>$I34      +$K34      +$M34      +$O34</f>
        <v>1399481</v>
      </c>
      <c r="R34" s="59">
        <f>IF(($L34      =0),0,((($N34      -$L34      )/$L34      )*100))</f>
        <v>-55.18018018018018</v>
      </c>
      <c r="S34" s="60">
        <f>IF(($M34      =0),0,((($O34      -$M34      )/$M34      )*100))</f>
        <v>0</v>
      </c>
      <c r="T34" s="59">
        <f>IF(($E34      =0),0,(($P34      /$E34      )*100))</f>
        <v>87.029530978575565</v>
      </c>
      <c r="U34" s="61">
        <f>IF(($E34      =0),0,(($Q34      /$E34      )*100))</f>
        <v>81.035379270411113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1727000</v>
      </c>
      <c r="C35" s="121">
        <f>C34</f>
        <v>0</v>
      </c>
      <c r="D35" s="121"/>
      <c r="E35" s="121">
        <f>$B35      +$C35      +$D35</f>
        <v>1727000</v>
      </c>
      <c r="F35" s="122">
        <f t="shared" ref="F35:O35" si="17">F34</f>
        <v>1727000</v>
      </c>
      <c r="G35" s="123">
        <f t="shared" si="17"/>
        <v>1727000</v>
      </c>
      <c r="H35" s="122">
        <f t="shared" si="17"/>
        <v>430000</v>
      </c>
      <c r="I35" s="123">
        <f t="shared" si="17"/>
        <v>437793</v>
      </c>
      <c r="J35" s="122">
        <f t="shared" si="17"/>
        <v>430000</v>
      </c>
      <c r="K35" s="123">
        <f t="shared" si="17"/>
        <v>379920</v>
      </c>
      <c r="L35" s="122">
        <f t="shared" si="17"/>
        <v>444000</v>
      </c>
      <c r="M35" s="123">
        <f t="shared" si="17"/>
        <v>0</v>
      </c>
      <c r="N35" s="122">
        <f t="shared" si="17"/>
        <v>199000</v>
      </c>
      <c r="O35" s="123">
        <f t="shared" si="17"/>
        <v>581768</v>
      </c>
      <c r="P35" s="122">
        <f>$H35      +$J35      +$L35      +$N35</f>
        <v>1503000</v>
      </c>
      <c r="Q35" s="123">
        <f>$I35      +$K35      +$M35      +$O35</f>
        <v>1399481</v>
      </c>
      <c r="R35" s="63">
        <f>IF(($L35      =0),0,((($N35      -$L35      )/$L35      )*100))</f>
        <v>-55.18018018018018</v>
      </c>
      <c r="S35" s="64">
        <f>IF(($M35      =0),0,((($O35      -$M35      )/$M35      )*100))</f>
        <v>0</v>
      </c>
      <c r="T35" s="63">
        <f>IF($E35   =0,0,($P35   /$E35   )*100)</f>
        <v>87.029530978575565</v>
      </c>
      <c r="U35" s="65">
        <f>IF($E35   =0,0,($Q35   /$E35   )*100)</f>
        <v>81.035379270411113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3527000</v>
      </c>
      <c r="C69" s="130">
        <f>SUM(C9:C16,C19:C25,C28:C31,C34,C37:C41,C44:C54,C57:C60,C63:C67)</f>
        <v>0</v>
      </c>
      <c r="D69" s="130"/>
      <c r="E69" s="130">
        <f t="shared" si="35"/>
        <v>3527000</v>
      </c>
      <c r="F69" s="131">
        <f t="shared" ref="F69:O69" si="43">SUM(F9:F16,F19:F25,F28:F31,F34,F37:F41,F44:F54,F57:F60,F63:F67)</f>
        <v>3527000</v>
      </c>
      <c r="G69" s="132">
        <f t="shared" si="43"/>
        <v>3527000</v>
      </c>
      <c r="H69" s="131">
        <f t="shared" si="43"/>
        <v>865000</v>
      </c>
      <c r="I69" s="132">
        <f t="shared" si="43"/>
        <v>465688</v>
      </c>
      <c r="J69" s="131">
        <f t="shared" si="43"/>
        <v>755000</v>
      </c>
      <c r="K69" s="132">
        <f t="shared" si="43"/>
        <v>1049988</v>
      </c>
      <c r="L69" s="131">
        <f t="shared" si="43"/>
        <v>541000</v>
      </c>
      <c r="M69" s="132">
        <f t="shared" si="43"/>
        <v>0</v>
      </c>
      <c r="N69" s="131">
        <f t="shared" si="43"/>
        <v>1111000</v>
      </c>
      <c r="O69" s="132">
        <f t="shared" si="43"/>
        <v>1683805</v>
      </c>
      <c r="P69" s="131">
        <f t="shared" si="36"/>
        <v>3272000</v>
      </c>
      <c r="Q69" s="132">
        <f t="shared" si="37"/>
        <v>3199481</v>
      </c>
      <c r="R69" s="72">
        <f t="shared" si="38"/>
        <v>105.36044362292051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92.770059540686134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90.713949532180322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12484000</v>
      </c>
      <c r="C71" s="118"/>
      <c r="D71" s="118"/>
      <c r="E71" s="118">
        <f>$B71      +$C71      +$D71</f>
        <v>12484000</v>
      </c>
      <c r="F71" s="119">
        <v>12484000</v>
      </c>
      <c r="G71" s="120">
        <v>12484000</v>
      </c>
      <c r="H71" s="119">
        <v>884000</v>
      </c>
      <c r="I71" s="120"/>
      <c r="J71" s="119">
        <v>6482000</v>
      </c>
      <c r="K71" s="120">
        <v>3940251</v>
      </c>
      <c r="L71" s="119">
        <v>2883000</v>
      </c>
      <c r="M71" s="120"/>
      <c r="N71" s="119">
        <v>2202000</v>
      </c>
      <c r="O71" s="120">
        <v>7030207</v>
      </c>
      <c r="P71" s="119">
        <f>$H71      +$J71      +$L71      +$N71</f>
        <v>12451000</v>
      </c>
      <c r="Q71" s="120">
        <f>$I71      +$K71      +$M71      +$O71</f>
        <v>10970458</v>
      </c>
      <c r="R71" s="59">
        <f>IF(($L71      =0),0,((($N71      -$L71      )/$L71      )*100))</f>
        <v>-23.621227887617067</v>
      </c>
      <c r="S71" s="60">
        <f>IF(($M71      =0),0,((($O71      -$M71      )/$M71      )*100))</f>
        <v>0</v>
      </c>
      <c r="T71" s="59">
        <f>IF(($E71      =0),0,(($P71      /$E71      )*100))</f>
        <v>99.735661646908042</v>
      </c>
      <c r="U71" s="61">
        <f>IF(($E71      =0),0,(($Q71      /$E71      )*100))</f>
        <v>87.876145466196732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12484000</v>
      </c>
      <c r="C73" s="127">
        <f>SUM(C71:C72)</f>
        <v>0</v>
      </c>
      <c r="D73" s="127"/>
      <c r="E73" s="127">
        <f>$B73      +$C73      +$D73</f>
        <v>12484000</v>
      </c>
      <c r="F73" s="128">
        <f t="shared" ref="F73:O73" si="44">SUM(F71:F72)</f>
        <v>12484000</v>
      </c>
      <c r="G73" s="129">
        <f t="shared" si="44"/>
        <v>12484000</v>
      </c>
      <c r="H73" s="128">
        <f t="shared" si="44"/>
        <v>884000</v>
      </c>
      <c r="I73" s="129">
        <f t="shared" si="44"/>
        <v>0</v>
      </c>
      <c r="J73" s="128">
        <f t="shared" si="44"/>
        <v>6482000</v>
      </c>
      <c r="K73" s="129">
        <f t="shared" si="44"/>
        <v>3940251</v>
      </c>
      <c r="L73" s="128">
        <f t="shared" si="44"/>
        <v>2883000</v>
      </c>
      <c r="M73" s="129">
        <f t="shared" si="44"/>
        <v>0</v>
      </c>
      <c r="N73" s="128">
        <f t="shared" si="44"/>
        <v>2202000</v>
      </c>
      <c r="O73" s="129">
        <f t="shared" si="44"/>
        <v>7030207</v>
      </c>
      <c r="P73" s="128">
        <f>$H73      +$J73      +$L73      +$N73</f>
        <v>12451000</v>
      </c>
      <c r="Q73" s="129">
        <f>$I73      +$K73      +$M73      +$O73</f>
        <v>10970458</v>
      </c>
      <c r="R73" s="68">
        <f>IF(($L73      =0),0,((($N73      -$L73      )/$L73      )*100))</f>
        <v>-23.621227887617067</v>
      </c>
      <c r="S73" s="69">
        <f>IF(($M73      =0),0,((($O73      -$M73      )/$M73      )*100))</f>
        <v>0</v>
      </c>
      <c r="T73" s="68">
        <f>IF(($E71      =0),0,(($P71      /$E71      )*100))</f>
        <v>99.735661646908042</v>
      </c>
      <c r="U73" s="70">
        <f>IF($E71   =0,0,($Q71   /$E71 )*100)</f>
        <v>87.876145466196732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12484000</v>
      </c>
      <c r="C74" s="130">
        <f>SUM(C71:C72)</f>
        <v>0</v>
      </c>
      <c r="D74" s="130"/>
      <c r="E74" s="130">
        <f>$B74      +$C74      +$D74</f>
        <v>12484000</v>
      </c>
      <c r="F74" s="131">
        <f t="shared" ref="F74:O74" si="45">SUM(F71:F72)</f>
        <v>12484000</v>
      </c>
      <c r="G74" s="132">
        <f t="shared" si="45"/>
        <v>12484000</v>
      </c>
      <c r="H74" s="131">
        <f t="shared" si="45"/>
        <v>884000</v>
      </c>
      <c r="I74" s="132">
        <f t="shared" si="45"/>
        <v>0</v>
      </c>
      <c r="J74" s="131">
        <f t="shared" si="45"/>
        <v>6482000</v>
      </c>
      <c r="K74" s="132">
        <f t="shared" si="45"/>
        <v>3940251</v>
      </c>
      <c r="L74" s="131">
        <f t="shared" si="45"/>
        <v>2883000</v>
      </c>
      <c r="M74" s="132">
        <f t="shared" si="45"/>
        <v>0</v>
      </c>
      <c r="N74" s="131">
        <f t="shared" si="45"/>
        <v>2202000</v>
      </c>
      <c r="O74" s="132">
        <f t="shared" si="45"/>
        <v>7030207</v>
      </c>
      <c r="P74" s="131">
        <f>$H74      +$J74      +$L74      +$N74</f>
        <v>12451000</v>
      </c>
      <c r="Q74" s="132">
        <f>$I74      +$K74      +$M74      +$O74</f>
        <v>10970458</v>
      </c>
      <c r="R74" s="72">
        <f>IF(($L74      =0),0,((($N74      -$L74      )/$L74      )*100))</f>
        <v>-23.621227887617067</v>
      </c>
      <c r="S74" s="73">
        <f>IF(($M74      =0),0,((($O74      -$M74      )/$M74      )*100))</f>
        <v>0</v>
      </c>
      <c r="T74" s="72">
        <f>IF(($E71      =0),0,(($P71      /$E71      )*100))</f>
        <v>99.735661646908042</v>
      </c>
      <c r="U74" s="76">
        <f>IF($E71   =0,0,($Q71   /$E71 )*100)</f>
        <v>87.876145466196732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16011000</v>
      </c>
      <c r="C75" s="130">
        <f>SUM(C9:C16,C19:C25,C28:C31,C34,C37:C41,C44:C54,C57:C60,C63:C67,C71:C72)</f>
        <v>0</v>
      </c>
      <c r="D75" s="130"/>
      <c r="E75" s="130">
        <f>$B75      +$C75      +$D75</f>
        <v>16011000</v>
      </c>
      <c r="F75" s="131">
        <f t="shared" ref="F75:O75" si="46">SUM(F9:F16,F19:F25,F28:F31,F34,F37:F41,F44:F54,F57:F60,F63:F67,F71:F72)</f>
        <v>16011000</v>
      </c>
      <c r="G75" s="132">
        <f t="shared" si="46"/>
        <v>16011000</v>
      </c>
      <c r="H75" s="131">
        <f t="shared" si="46"/>
        <v>1749000</v>
      </c>
      <c r="I75" s="132">
        <f t="shared" si="46"/>
        <v>465688</v>
      </c>
      <c r="J75" s="131">
        <f t="shared" si="46"/>
        <v>7237000</v>
      </c>
      <c r="K75" s="132">
        <f t="shared" si="46"/>
        <v>4990239</v>
      </c>
      <c r="L75" s="131">
        <f t="shared" si="46"/>
        <v>3424000</v>
      </c>
      <c r="M75" s="132">
        <f t="shared" si="46"/>
        <v>0</v>
      </c>
      <c r="N75" s="131">
        <f t="shared" si="46"/>
        <v>3313000</v>
      </c>
      <c r="O75" s="132">
        <f t="shared" si="46"/>
        <v>8714012</v>
      </c>
      <c r="P75" s="131">
        <f>$H75      +$J75      +$L75      +$N75</f>
        <v>15723000</v>
      </c>
      <c r="Q75" s="132">
        <f>$I75      +$K75      +$M75      +$O75</f>
        <v>14169939</v>
      </c>
      <c r="R75" s="72">
        <f>IF(($L75      =0),0,((($N75      -$L75      )/$L75      )*100))</f>
        <v>-3.2418224299065419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98.201236649803263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88.501274124039725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rZrGI55qLWaTM1r8MA0xJsTXI92Qfs8vr/RMq3spLLxELOqdg0+hCIolmMSdBFyBT5nNm2uTwUGYYRbLBatcHw==" saltValue="fpoai8ejSiMWKsEWfRt+n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56000</v>
      </c>
      <c r="I10" s="120">
        <v>40047</v>
      </c>
      <c r="J10" s="119">
        <v>24000</v>
      </c>
      <c r="K10" s="120">
        <v>24480</v>
      </c>
      <c r="L10" s="119">
        <v>458000</v>
      </c>
      <c r="M10" s="120">
        <v>328433</v>
      </c>
      <c r="N10" s="119">
        <v>180000</v>
      </c>
      <c r="O10" s="120">
        <v>550914</v>
      </c>
      <c r="P10" s="119">
        <f t="shared" ref="P10:P17" si="1">$H10      +$J10      +$L10      +$N10</f>
        <v>718000</v>
      </c>
      <c r="Q10" s="120">
        <f t="shared" ref="Q10:Q17" si="2">$I10      +$K10      +$M10      +$O10</f>
        <v>943874</v>
      </c>
      <c r="R10" s="59">
        <f t="shared" ref="R10:R17" si="3">IF(($L10      =0),0,((($N10      -$L10      )/$L10      )*100))</f>
        <v>-60.698689956331876</v>
      </c>
      <c r="S10" s="60">
        <f t="shared" ref="S10:S17" si="4">IF(($M10      =0),0,((($O10      -$M10      )/$M10      )*100))</f>
        <v>67.740147914490933</v>
      </c>
      <c r="T10" s="59">
        <f t="shared" ref="T10:T17" si="5">IF(($E10      =0),0,(($P10      /$E10      )*100))</f>
        <v>37.789473684210527</v>
      </c>
      <c r="U10" s="61">
        <f t="shared" ref="U10:U17" si="6">IF(($E10      =0),0,(($Q10      /$E10      )*100))</f>
        <v>49.677578947368424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56000</v>
      </c>
      <c r="I17" s="123">
        <f t="shared" si="7"/>
        <v>40047</v>
      </c>
      <c r="J17" s="122">
        <f t="shared" si="7"/>
        <v>24000</v>
      </c>
      <c r="K17" s="123">
        <f t="shared" si="7"/>
        <v>24480</v>
      </c>
      <c r="L17" s="122">
        <f t="shared" si="7"/>
        <v>458000</v>
      </c>
      <c r="M17" s="123">
        <f t="shared" si="7"/>
        <v>328433</v>
      </c>
      <c r="N17" s="122">
        <f t="shared" si="7"/>
        <v>180000</v>
      </c>
      <c r="O17" s="123">
        <f t="shared" si="7"/>
        <v>550914</v>
      </c>
      <c r="P17" s="122">
        <f t="shared" si="1"/>
        <v>718000</v>
      </c>
      <c r="Q17" s="123">
        <f t="shared" si="2"/>
        <v>943874</v>
      </c>
      <c r="R17" s="63">
        <f t="shared" si="3"/>
        <v>-60.698689956331876</v>
      </c>
      <c r="S17" s="64">
        <f t="shared" si="4"/>
        <v>67.740147914490933</v>
      </c>
      <c r="T17" s="63">
        <f>IF((SUM($E9:$E14))=0,0,(P17/(SUM($E9:$E14))*100))</f>
        <v>37.789473684210527</v>
      </c>
      <c r="U17" s="65">
        <f>IF((SUM($E9:$E14))=0,0,(Q17/(SUM($E9:$E14))*100))</f>
        <v>49.677578947368424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1565000</v>
      </c>
      <c r="C34" s="118"/>
      <c r="D34" s="118"/>
      <c r="E34" s="118">
        <f>$B34      +$C34      +$D34</f>
        <v>1565000</v>
      </c>
      <c r="F34" s="119">
        <v>1565000</v>
      </c>
      <c r="G34" s="120">
        <v>1565000</v>
      </c>
      <c r="H34" s="119">
        <v>101000</v>
      </c>
      <c r="I34" s="120">
        <v>100353</v>
      </c>
      <c r="J34" s="119">
        <v>352000</v>
      </c>
      <c r="K34" s="120">
        <v>352558</v>
      </c>
      <c r="L34" s="119">
        <v>305000</v>
      </c>
      <c r="M34" s="120">
        <v>468307</v>
      </c>
      <c r="N34" s="119">
        <v>643000</v>
      </c>
      <c r="O34" s="120">
        <v>643782</v>
      </c>
      <c r="P34" s="119">
        <f>$H34      +$J34      +$L34      +$N34</f>
        <v>1401000</v>
      </c>
      <c r="Q34" s="120">
        <f>$I34      +$K34      +$M34      +$O34</f>
        <v>1565000</v>
      </c>
      <c r="R34" s="59">
        <f>IF(($L34      =0),0,((($N34      -$L34      )/$L34      )*100))</f>
        <v>110.81967213114754</v>
      </c>
      <c r="S34" s="60">
        <f>IF(($M34      =0),0,((($O34      -$M34      )/$M34      )*100))</f>
        <v>37.470078388749265</v>
      </c>
      <c r="T34" s="59">
        <f>IF(($E34      =0),0,(($P34      /$E34      )*100))</f>
        <v>89.520766773162947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1565000</v>
      </c>
      <c r="C35" s="121">
        <f>C34</f>
        <v>0</v>
      </c>
      <c r="D35" s="121"/>
      <c r="E35" s="121">
        <f>$B35      +$C35      +$D35</f>
        <v>1565000</v>
      </c>
      <c r="F35" s="122">
        <f t="shared" ref="F35:O35" si="17">F34</f>
        <v>1565000</v>
      </c>
      <c r="G35" s="123">
        <f t="shared" si="17"/>
        <v>1565000</v>
      </c>
      <c r="H35" s="122">
        <f t="shared" si="17"/>
        <v>101000</v>
      </c>
      <c r="I35" s="123">
        <f t="shared" si="17"/>
        <v>100353</v>
      </c>
      <c r="J35" s="122">
        <f t="shared" si="17"/>
        <v>352000</v>
      </c>
      <c r="K35" s="123">
        <f t="shared" si="17"/>
        <v>352558</v>
      </c>
      <c r="L35" s="122">
        <f t="shared" si="17"/>
        <v>305000</v>
      </c>
      <c r="M35" s="123">
        <f t="shared" si="17"/>
        <v>468307</v>
      </c>
      <c r="N35" s="122">
        <f t="shared" si="17"/>
        <v>643000</v>
      </c>
      <c r="O35" s="123">
        <f t="shared" si="17"/>
        <v>643782</v>
      </c>
      <c r="P35" s="122">
        <f>$H35      +$J35      +$L35      +$N35</f>
        <v>1401000</v>
      </c>
      <c r="Q35" s="123">
        <f>$I35      +$K35      +$M35      +$O35</f>
        <v>1565000</v>
      </c>
      <c r="R35" s="63">
        <f>IF(($L35      =0),0,((($N35      -$L35      )/$L35      )*100))</f>
        <v>110.81967213114754</v>
      </c>
      <c r="S35" s="64">
        <f>IF(($M35      =0),0,((($O35      -$M35      )/$M35      )*100))</f>
        <v>37.470078388749265</v>
      </c>
      <c r="T35" s="63">
        <f>IF($E35   =0,0,($P35   /$E35   )*100)</f>
        <v>89.520766773162947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14142000</v>
      </c>
      <c r="C37" s="118"/>
      <c r="D37" s="118"/>
      <c r="E37" s="118">
        <f t="shared" ref="E37:E42" si="18">$B37      +$C37      +$D37</f>
        <v>14142000</v>
      </c>
      <c r="F37" s="119">
        <v>14142000</v>
      </c>
      <c r="G37" s="120">
        <v>14142000</v>
      </c>
      <c r="H37" s="119">
        <v>6364000</v>
      </c>
      <c r="I37" s="120">
        <v>6364000</v>
      </c>
      <c r="J37" s="119"/>
      <c r="K37" s="120">
        <v>2828000</v>
      </c>
      <c r="L37" s="119">
        <v>2828000</v>
      </c>
      <c r="M37" s="120"/>
      <c r="N37" s="119">
        <v>808000</v>
      </c>
      <c r="O37" s="120">
        <v>4950000</v>
      </c>
      <c r="P37" s="119">
        <f t="shared" ref="P37:P42" si="19">$H37      +$J37      +$L37      +$N37</f>
        <v>10000000</v>
      </c>
      <c r="Q37" s="120">
        <f t="shared" ref="Q37:Q42" si="20">$I37      +$K37      +$M37      +$O37</f>
        <v>14142000</v>
      </c>
      <c r="R37" s="59">
        <f t="shared" ref="R37:R42" si="21">IF(($L37      =0),0,((($N37      -$L37      )/$L37      )*100))</f>
        <v>-71.428571428571431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70.711356243812759</v>
      </c>
      <c r="U37" s="61">
        <f t="shared" ref="U37:U42" si="24">IF(($E37      =0),0,(($Q37      /$E37      )*100))</f>
        <v>100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1769000</v>
      </c>
      <c r="K40" s="120">
        <v>1567137</v>
      </c>
      <c r="L40" s="119">
        <v>622000</v>
      </c>
      <c r="M40" s="120">
        <v>668920</v>
      </c>
      <c r="N40" s="119"/>
      <c r="O40" s="120">
        <v>120201</v>
      </c>
      <c r="P40" s="119">
        <f t="shared" si="19"/>
        <v>2391000</v>
      </c>
      <c r="Q40" s="120">
        <f t="shared" si="20"/>
        <v>2356258</v>
      </c>
      <c r="R40" s="59">
        <f t="shared" si="21"/>
        <v>-100</v>
      </c>
      <c r="S40" s="60">
        <f t="shared" si="22"/>
        <v>-82.030586617233752</v>
      </c>
      <c r="T40" s="59">
        <f t="shared" si="23"/>
        <v>59.774999999999999</v>
      </c>
      <c r="U40" s="61">
        <f t="shared" si="24"/>
        <v>58.90645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18142000</v>
      </c>
      <c r="C42" s="121">
        <f>SUM(C37:C41)</f>
        <v>0</v>
      </c>
      <c r="D42" s="121"/>
      <c r="E42" s="121">
        <f t="shared" si="18"/>
        <v>18142000</v>
      </c>
      <c r="F42" s="122">
        <f t="shared" ref="F42:O42" si="25">SUM(F37:F41)</f>
        <v>18142000</v>
      </c>
      <c r="G42" s="123">
        <f t="shared" si="25"/>
        <v>18142000</v>
      </c>
      <c r="H42" s="122">
        <f t="shared" si="25"/>
        <v>6364000</v>
      </c>
      <c r="I42" s="123">
        <f t="shared" si="25"/>
        <v>6364000</v>
      </c>
      <c r="J42" s="122">
        <f t="shared" si="25"/>
        <v>1769000</v>
      </c>
      <c r="K42" s="123">
        <f t="shared" si="25"/>
        <v>4395137</v>
      </c>
      <c r="L42" s="122">
        <f t="shared" si="25"/>
        <v>3450000</v>
      </c>
      <c r="M42" s="123">
        <f t="shared" si="25"/>
        <v>668920</v>
      </c>
      <c r="N42" s="122">
        <f t="shared" si="25"/>
        <v>808000</v>
      </c>
      <c r="O42" s="123">
        <f t="shared" si="25"/>
        <v>5070201</v>
      </c>
      <c r="P42" s="122">
        <f t="shared" si="19"/>
        <v>12391000</v>
      </c>
      <c r="Q42" s="123">
        <f t="shared" si="20"/>
        <v>16498258</v>
      </c>
      <c r="R42" s="63">
        <f t="shared" si="21"/>
        <v>-76.579710144927532</v>
      </c>
      <c r="S42" s="64">
        <f t="shared" si="22"/>
        <v>657.96821742510315</v>
      </c>
      <c r="T42" s="63">
        <f>IF((+$E37+$E40) =0,0,(P42   /(+$E37+$E40) )*100)</f>
        <v>68.300077169000105</v>
      </c>
      <c r="U42" s="65">
        <f>IF((+$E37+$E40) =0,0,(Q42   /(+$E37+$E40) )*100)</f>
        <v>90.939576672913674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33000000</v>
      </c>
      <c r="C53" s="118"/>
      <c r="D53" s="118"/>
      <c r="E53" s="118">
        <f t="shared" si="26"/>
        <v>33000000</v>
      </c>
      <c r="F53" s="119">
        <v>33000000</v>
      </c>
      <c r="G53" s="120">
        <v>33000000</v>
      </c>
      <c r="H53" s="119">
        <v>1511000</v>
      </c>
      <c r="I53" s="120">
        <v>1511595</v>
      </c>
      <c r="J53" s="119">
        <v>2087000</v>
      </c>
      <c r="K53" s="120">
        <v>2085084</v>
      </c>
      <c r="L53" s="119">
        <v>7871000</v>
      </c>
      <c r="M53" s="120">
        <v>7870741</v>
      </c>
      <c r="N53" s="119">
        <v>14670000</v>
      </c>
      <c r="O53" s="120">
        <v>14669962</v>
      </c>
      <c r="P53" s="119">
        <f t="shared" si="27"/>
        <v>26139000</v>
      </c>
      <c r="Q53" s="120">
        <f t="shared" si="28"/>
        <v>26137382</v>
      </c>
      <c r="R53" s="59">
        <f t="shared" si="29"/>
        <v>86.380383686952101</v>
      </c>
      <c r="S53" s="60">
        <f t="shared" si="30"/>
        <v>86.386034046857844</v>
      </c>
      <c r="T53" s="59">
        <f t="shared" si="31"/>
        <v>79.209090909090904</v>
      </c>
      <c r="U53" s="61">
        <f t="shared" si="32"/>
        <v>79.204187878787877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33000000</v>
      </c>
      <c r="C55" s="121">
        <f>SUM(C44:C54)</f>
        <v>0</v>
      </c>
      <c r="D55" s="121"/>
      <c r="E55" s="121">
        <f t="shared" si="26"/>
        <v>33000000</v>
      </c>
      <c r="F55" s="122">
        <f t="shared" ref="F55:O55" si="33">SUM(F44:F54)</f>
        <v>33000000</v>
      </c>
      <c r="G55" s="123">
        <f t="shared" si="33"/>
        <v>33000000</v>
      </c>
      <c r="H55" s="122">
        <f t="shared" si="33"/>
        <v>1511000</v>
      </c>
      <c r="I55" s="123">
        <f t="shared" si="33"/>
        <v>1511595</v>
      </c>
      <c r="J55" s="122">
        <f t="shared" si="33"/>
        <v>2087000</v>
      </c>
      <c r="K55" s="123">
        <f t="shared" si="33"/>
        <v>2085084</v>
      </c>
      <c r="L55" s="122">
        <f t="shared" si="33"/>
        <v>7871000</v>
      </c>
      <c r="M55" s="123">
        <f t="shared" si="33"/>
        <v>7870741</v>
      </c>
      <c r="N55" s="122">
        <f t="shared" si="33"/>
        <v>14670000</v>
      </c>
      <c r="O55" s="123">
        <f t="shared" si="33"/>
        <v>14669962</v>
      </c>
      <c r="P55" s="122">
        <f t="shared" si="27"/>
        <v>26139000</v>
      </c>
      <c r="Q55" s="123">
        <f t="shared" si="28"/>
        <v>26137382</v>
      </c>
      <c r="R55" s="63">
        <f t="shared" si="29"/>
        <v>86.380383686952101</v>
      </c>
      <c r="S55" s="64">
        <f t="shared" si="30"/>
        <v>86.386034046857844</v>
      </c>
      <c r="T55" s="63">
        <f>IF((+$E45+$E47+$E49+$E50+$E53) =0,0,(P55   /(+$E45+$E47+$E49+$E50+$E53) )*100)</f>
        <v>79.209090909090904</v>
      </c>
      <c r="U55" s="65">
        <f>IF((+$E45+$E47+$E49+$E50+$E53) =0,0,(Q55   /(+$E45+$E47+$E49+$E50+$E53) )*100)</f>
        <v>79.204187878787877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54607000</v>
      </c>
      <c r="C69" s="130">
        <f>SUM(C9:C16,C19:C25,C28:C31,C34,C37:C41,C44:C54,C57:C60,C63:C67)</f>
        <v>0</v>
      </c>
      <c r="D69" s="130"/>
      <c r="E69" s="130">
        <f t="shared" si="35"/>
        <v>54607000</v>
      </c>
      <c r="F69" s="131">
        <f t="shared" ref="F69:O69" si="43">SUM(F9:F16,F19:F25,F28:F31,F34,F37:F41,F44:F54,F57:F60,F63:F67)</f>
        <v>54607000</v>
      </c>
      <c r="G69" s="132">
        <f t="shared" si="43"/>
        <v>54607000</v>
      </c>
      <c r="H69" s="131">
        <f t="shared" si="43"/>
        <v>8032000</v>
      </c>
      <c r="I69" s="132">
        <f t="shared" si="43"/>
        <v>8015995</v>
      </c>
      <c r="J69" s="131">
        <f t="shared" si="43"/>
        <v>4232000</v>
      </c>
      <c r="K69" s="132">
        <f t="shared" si="43"/>
        <v>6857259</v>
      </c>
      <c r="L69" s="131">
        <f t="shared" si="43"/>
        <v>12084000</v>
      </c>
      <c r="M69" s="132">
        <f t="shared" si="43"/>
        <v>9336401</v>
      </c>
      <c r="N69" s="131">
        <f t="shared" si="43"/>
        <v>16301000</v>
      </c>
      <c r="O69" s="132">
        <f t="shared" si="43"/>
        <v>20934859</v>
      </c>
      <c r="P69" s="131">
        <f t="shared" si="36"/>
        <v>40649000</v>
      </c>
      <c r="Q69" s="132">
        <f t="shared" si="37"/>
        <v>45144514</v>
      </c>
      <c r="R69" s="72">
        <f t="shared" si="38"/>
        <v>34.897384971863623</v>
      </c>
      <c r="S69" s="73">
        <f t="shared" si="39"/>
        <v>124.22836165670262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74.439174464812211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82.671661142344391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13612000</v>
      </c>
      <c r="C71" s="118"/>
      <c r="D71" s="118"/>
      <c r="E71" s="118">
        <f>$B71      +$C71      +$D71</f>
        <v>13612000</v>
      </c>
      <c r="F71" s="119">
        <v>13612000</v>
      </c>
      <c r="G71" s="120">
        <v>13612000</v>
      </c>
      <c r="H71" s="119">
        <v>1490000</v>
      </c>
      <c r="I71" s="120">
        <v>1488863</v>
      </c>
      <c r="J71" s="119">
        <v>7587000</v>
      </c>
      <c r="K71" s="120">
        <v>7587671</v>
      </c>
      <c r="L71" s="119">
        <v>4058000</v>
      </c>
      <c r="M71" s="120">
        <v>4057782</v>
      </c>
      <c r="N71" s="119">
        <v>427000</v>
      </c>
      <c r="O71" s="120">
        <v>460335</v>
      </c>
      <c r="P71" s="119">
        <f>$H71      +$J71      +$L71      +$N71</f>
        <v>13562000</v>
      </c>
      <c r="Q71" s="120">
        <f>$I71      +$K71      +$M71      +$O71</f>
        <v>13594651</v>
      </c>
      <c r="R71" s="59">
        <f>IF(($L71      =0),0,((($N71      -$L71      )/$L71      )*100))</f>
        <v>-89.477575160177423</v>
      </c>
      <c r="S71" s="60">
        <f>IF(($M71      =0),0,((($O71      -$M71      )/$M71      )*100))</f>
        <v>-88.655501946629954</v>
      </c>
      <c r="T71" s="59">
        <f>IF(($E71      =0),0,(($P71      /$E71      )*100))</f>
        <v>99.632677049662064</v>
      </c>
      <c r="U71" s="61">
        <f>IF(($E71      =0),0,(($Q71      /$E71      )*100))</f>
        <v>99.872546282691744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13612000</v>
      </c>
      <c r="C73" s="127">
        <f>SUM(C71:C72)</f>
        <v>0</v>
      </c>
      <c r="D73" s="127"/>
      <c r="E73" s="127">
        <f>$B73      +$C73      +$D73</f>
        <v>13612000</v>
      </c>
      <c r="F73" s="128">
        <f t="shared" ref="F73:O73" si="44">SUM(F71:F72)</f>
        <v>13612000</v>
      </c>
      <c r="G73" s="129">
        <f t="shared" si="44"/>
        <v>13612000</v>
      </c>
      <c r="H73" s="128">
        <f t="shared" si="44"/>
        <v>1490000</v>
      </c>
      <c r="I73" s="129">
        <f t="shared" si="44"/>
        <v>1488863</v>
      </c>
      <c r="J73" s="128">
        <f t="shared" si="44"/>
        <v>7587000</v>
      </c>
      <c r="K73" s="129">
        <f t="shared" si="44"/>
        <v>7587671</v>
      </c>
      <c r="L73" s="128">
        <f t="shared" si="44"/>
        <v>4058000</v>
      </c>
      <c r="M73" s="129">
        <f t="shared" si="44"/>
        <v>4057782</v>
      </c>
      <c r="N73" s="128">
        <f t="shared" si="44"/>
        <v>427000</v>
      </c>
      <c r="O73" s="129">
        <f t="shared" si="44"/>
        <v>460335</v>
      </c>
      <c r="P73" s="128">
        <f>$H73      +$J73      +$L73      +$N73</f>
        <v>13562000</v>
      </c>
      <c r="Q73" s="129">
        <f>$I73      +$K73      +$M73      +$O73</f>
        <v>13594651</v>
      </c>
      <c r="R73" s="68">
        <f>IF(($L73      =0),0,((($N73      -$L73      )/$L73      )*100))</f>
        <v>-89.477575160177423</v>
      </c>
      <c r="S73" s="69">
        <f>IF(($M73      =0),0,((($O73      -$M73      )/$M73      )*100))</f>
        <v>-88.655501946629954</v>
      </c>
      <c r="T73" s="68">
        <f>IF(($E71      =0),0,(($P71      /$E71      )*100))</f>
        <v>99.632677049662064</v>
      </c>
      <c r="U73" s="70">
        <f>IF($E71   =0,0,($Q71   /$E71 )*100)</f>
        <v>99.872546282691744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13612000</v>
      </c>
      <c r="C74" s="130">
        <f>SUM(C71:C72)</f>
        <v>0</v>
      </c>
      <c r="D74" s="130"/>
      <c r="E74" s="130">
        <f>$B74      +$C74      +$D74</f>
        <v>13612000</v>
      </c>
      <c r="F74" s="131">
        <f t="shared" ref="F74:O74" si="45">SUM(F71:F72)</f>
        <v>13612000</v>
      </c>
      <c r="G74" s="132">
        <f t="shared" si="45"/>
        <v>13612000</v>
      </c>
      <c r="H74" s="131">
        <f t="shared" si="45"/>
        <v>1490000</v>
      </c>
      <c r="I74" s="132">
        <f t="shared" si="45"/>
        <v>1488863</v>
      </c>
      <c r="J74" s="131">
        <f t="shared" si="45"/>
        <v>7587000</v>
      </c>
      <c r="K74" s="132">
        <f t="shared" si="45"/>
        <v>7587671</v>
      </c>
      <c r="L74" s="131">
        <f t="shared" si="45"/>
        <v>4058000</v>
      </c>
      <c r="M74" s="132">
        <f t="shared" si="45"/>
        <v>4057782</v>
      </c>
      <c r="N74" s="131">
        <f t="shared" si="45"/>
        <v>427000</v>
      </c>
      <c r="O74" s="132">
        <f t="shared" si="45"/>
        <v>460335</v>
      </c>
      <c r="P74" s="131">
        <f>$H74      +$J74      +$L74      +$N74</f>
        <v>13562000</v>
      </c>
      <c r="Q74" s="132">
        <f>$I74      +$K74      +$M74      +$O74</f>
        <v>13594651</v>
      </c>
      <c r="R74" s="72">
        <f>IF(($L74      =0),0,((($N74      -$L74      )/$L74      )*100))</f>
        <v>-89.477575160177423</v>
      </c>
      <c r="S74" s="73">
        <f>IF(($M74      =0),0,((($O74      -$M74      )/$M74      )*100))</f>
        <v>-88.655501946629954</v>
      </c>
      <c r="T74" s="72">
        <f>IF(($E71      =0),0,(($P71      /$E71      )*100))</f>
        <v>99.632677049662064</v>
      </c>
      <c r="U74" s="76">
        <f>IF($E71   =0,0,($Q71   /$E71 )*100)</f>
        <v>99.872546282691744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68219000</v>
      </c>
      <c r="C75" s="130">
        <f>SUM(C9:C16,C19:C25,C28:C31,C34,C37:C41,C44:C54,C57:C60,C63:C67,C71:C72)</f>
        <v>0</v>
      </c>
      <c r="D75" s="130"/>
      <c r="E75" s="130">
        <f>$B75      +$C75      +$D75</f>
        <v>68219000</v>
      </c>
      <c r="F75" s="131">
        <f t="shared" ref="F75:O75" si="46">SUM(F9:F16,F19:F25,F28:F31,F34,F37:F41,F44:F54,F57:F60,F63:F67,F71:F72)</f>
        <v>68219000</v>
      </c>
      <c r="G75" s="132">
        <f t="shared" si="46"/>
        <v>68219000</v>
      </c>
      <c r="H75" s="131">
        <f t="shared" si="46"/>
        <v>9522000</v>
      </c>
      <c r="I75" s="132">
        <f t="shared" si="46"/>
        <v>9504858</v>
      </c>
      <c r="J75" s="131">
        <f t="shared" si="46"/>
        <v>11819000</v>
      </c>
      <c r="K75" s="132">
        <f t="shared" si="46"/>
        <v>14444930</v>
      </c>
      <c r="L75" s="131">
        <f t="shared" si="46"/>
        <v>16142000</v>
      </c>
      <c r="M75" s="132">
        <f t="shared" si="46"/>
        <v>13394183</v>
      </c>
      <c r="N75" s="131">
        <f t="shared" si="46"/>
        <v>16728000</v>
      </c>
      <c r="O75" s="132">
        <f t="shared" si="46"/>
        <v>21395194</v>
      </c>
      <c r="P75" s="131">
        <f>$H75      +$J75      +$L75      +$N75</f>
        <v>54211000</v>
      </c>
      <c r="Q75" s="132">
        <f>$I75      +$K75      +$M75      +$O75</f>
        <v>58739165</v>
      </c>
      <c r="R75" s="72">
        <f>IF(($L75      =0),0,((($N75      -$L75      )/$L75      )*100))</f>
        <v>3.6302812538718872</v>
      </c>
      <c r="S75" s="73">
        <f>IF(($M75      =0),0,((($O75      -$M75      )/$M75      )*100))</f>
        <v>59.734968530742037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79.466131136486908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86.103820050132668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8ffyqPQcHW2u9XP63LbJ4YtLENkpyiSj7X4Ha/lQUkq6lQogeV3hqYLeLJEJ4kmP+0FAb2RO8tnS0qgQRpbRYg==" saltValue="ETgu1SPsL91cm9yqdre6h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363000</v>
      </c>
      <c r="I10" s="120">
        <v>-647456</v>
      </c>
      <c r="J10" s="119">
        <v>75000</v>
      </c>
      <c r="K10" s="120">
        <v>75744</v>
      </c>
      <c r="L10" s="119">
        <v>75000</v>
      </c>
      <c r="M10" s="120">
        <v>75742</v>
      </c>
      <c r="N10" s="119">
        <v>471000</v>
      </c>
      <c r="O10" s="120">
        <v>495971</v>
      </c>
      <c r="P10" s="119">
        <f t="shared" ref="P10:P17" si="1">$H10      +$J10      +$L10      +$N10</f>
        <v>984000</v>
      </c>
      <c r="Q10" s="120">
        <f t="shared" ref="Q10:Q17" si="2">$I10      +$K10      +$M10      +$O10</f>
        <v>1</v>
      </c>
      <c r="R10" s="59">
        <f t="shared" ref="R10:R17" si="3">IF(($L10      =0),0,((($N10      -$L10      )/$L10      )*100))</f>
        <v>528</v>
      </c>
      <c r="S10" s="60">
        <f t="shared" ref="S10:S17" si="4">IF(($M10      =0),0,((($O10      -$M10      )/$M10      )*100))</f>
        <v>554.81635024160971</v>
      </c>
      <c r="T10" s="59">
        <f t="shared" ref="T10:T17" si="5">IF(($E10      =0),0,(($P10      /$E10      )*100))</f>
        <v>98.4</v>
      </c>
      <c r="U10" s="61">
        <f t="shared" ref="U10:U17" si="6">IF(($E10      =0),0,(($Q10      /$E10      )*100))</f>
        <v>9.9999999999999991E-5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1000000</v>
      </c>
      <c r="C17" s="121">
        <f>SUM(C9:C16)</f>
        <v>0</v>
      </c>
      <c r="D17" s="121"/>
      <c r="E17" s="121">
        <f t="shared" si="0"/>
        <v>1000000</v>
      </c>
      <c r="F17" s="122">
        <f t="shared" ref="F17:O17" si="7">SUM(F9:F16)</f>
        <v>1000000</v>
      </c>
      <c r="G17" s="123">
        <f t="shared" si="7"/>
        <v>1000000</v>
      </c>
      <c r="H17" s="122">
        <f t="shared" si="7"/>
        <v>363000</v>
      </c>
      <c r="I17" s="123">
        <f t="shared" si="7"/>
        <v>-647456</v>
      </c>
      <c r="J17" s="122">
        <f t="shared" si="7"/>
        <v>75000</v>
      </c>
      <c r="K17" s="123">
        <f t="shared" si="7"/>
        <v>75744</v>
      </c>
      <c r="L17" s="122">
        <f t="shared" si="7"/>
        <v>75000</v>
      </c>
      <c r="M17" s="123">
        <f t="shared" si="7"/>
        <v>75742</v>
      </c>
      <c r="N17" s="122">
        <f t="shared" si="7"/>
        <v>471000</v>
      </c>
      <c r="O17" s="123">
        <f t="shared" si="7"/>
        <v>495971</v>
      </c>
      <c r="P17" s="122">
        <f t="shared" si="1"/>
        <v>984000</v>
      </c>
      <c r="Q17" s="123">
        <f t="shared" si="2"/>
        <v>1</v>
      </c>
      <c r="R17" s="63">
        <f t="shared" si="3"/>
        <v>528</v>
      </c>
      <c r="S17" s="64">
        <f t="shared" si="4"/>
        <v>554.81635024160971</v>
      </c>
      <c r="T17" s="63">
        <f>IF((SUM($E9:$E14))=0,0,(P17/(SUM($E9:$E14))*100))</f>
        <v>98.4</v>
      </c>
      <c r="U17" s="65">
        <f>IF((SUM($E9:$E14))=0,0,(Q17/(SUM($E9:$E14))*100))</f>
        <v>9.9999999999999991E-5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3107000</v>
      </c>
      <c r="C31" s="118"/>
      <c r="D31" s="118"/>
      <c r="E31" s="118">
        <f>$B31      +$C31      +$D31</f>
        <v>3107000</v>
      </c>
      <c r="F31" s="119">
        <v>3107000</v>
      </c>
      <c r="G31" s="120">
        <v>2175000</v>
      </c>
      <c r="H31" s="119"/>
      <c r="I31" s="120"/>
      <c r="J31" s="119">
        <v>780000</v>
      </c>
      <c r="K31" s="120"/>
      <c r="L31" s="119">
        <v>997000</v>
      </c>
      <c r="M31" s="120">
        <v>678156</v>
      </c>
      <c r="N31" s="119">
        <v>398000</v>
      </c>
      <c r="O31" s="120">
        <v>1496845</v>
      </c>
      <c r="P31" s="119">
        <f>$H31      +$J31      +$L31      +$N31</f>
        <v>2175000</v>
      </c>
      <c r="Q31" s="120">
        <f>$I31      +$K31      +$M31      +$O31</f>
        <v>2175001</v>
      </c>
      <c r="R31" s="59">
        <f>IF(($L31      =0),0,((($N31      -$L31      )/$L31      )*100))</f>
        <v>-60.080240722166501</v>
      </c>
      <c r="S31" s="60">
        <f>IF(($M31      =0),0,((($O31      -$M31      )/$M31      )*100))</f>
        <v>120.72281304006746</v>
      </c>
      <c r="T31" s="59">
        <f>IF(($E31      =0),0,(($P31      /$E31      )*100))</f>
        <v>70.003218538783401</v>
      </c>
      <c r="U31" s="61">
        <f>IF(($E31      =0),0,(($Q31      /$E31      )*100))</f>
        <v>70.003250724171224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3107000</v>
      </c>
      <c r="C32" s="121">
        <f>SUM(C28:C31)</f>
        <v>0</v>
      </c>
      <c r="D32" s="121"/>
      <c r="E32" s="121">
        <f>$B32      +$C32      +$D32</f>
        <v>3107000</v>
      </c>
      <c r="F32" s="122">
        <f t="shared" ref="F32:O32" si="16">SUM(F28:F31)</f>
        <v>3107000</v>
      </c>
      <c r="G32" s="123">
        <f t="shared" si="16"/>
        <v>2175000</v>
      </c>
      <c r="H32" s="122">
        <f t="shared" si="16"/>
        <v>0</v>
      </c>
      <c r="I32" s="123">
        <f t="shared" si="16"/>
        <v>0</v>
      </c>
      <c r="J32" s="122">
        <f t="shared" si="16"/>
        <v>780000</v>
      </c>
      <c r="K32" s="123">
        <f t="shared" si="16"/>
        <v>0</v>
      </c>
      <c r="L32" s="122">
        <f t="shared" si="16"/>
        <v>997000</v>
      </c>
      <c r="M32" s="123">
        <f t="shared" si="16"/>
        <v>678156</v>
      </c>
      <c r="N32" s="122">
        <f t="shared" si="16"/>
        <v>398000</v>
      </c>
      <c r="O32" s="123">
        <f t="shared" si="16"/>
        <v>1496845</v>
      </c>
      <c r="P32" s="122">
        <f>$H32      +$J32      +$L32      +$N32</f>
        <v>2175000</v>
      </c>
      <c r="Q32" s="123">
        <f>$I32      +$K32      +$M32      +$O32</f>
        <v>2175001</v>
      </c>
      <c r="R32" s="63">
        <f>IF(($L32      =0),0,((($N32      -$L32      )/$L32      )*100))</f>
        <v>-60.080240722166501</v>
      </c>
      <c r="S32" s="64">
        <f>IF(($M32      =0),0,((($O32      -$M32      )/$M32      )*100))</f>
        <v>120.72281304006746</v>
      </c>
      <c r="T32" s="63">
        <f>IF($E32   =0,0,($P32   /$E32   )*100)</f>
        <v>70.003218538783401</v>
      </c>
      <c r="U32" s="65">
        <f>IF($E32   =0,0,($Q32   /$E32   )*100)</f>
        <v>70.003250724171224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1500000</v>
      </c>
      <c r="C34" s="118"/>
      <c r="D34" s="118"/>
      <c r="E34" s="118">
        <f>$B34      +$C34      +$D34</f>
        <v>1500000</v>
      </c>
      <c r="F34" s="119">
        <v>1500000</v>
      </c>
      <c r="G34" s="120">
        <v>1500000</v>
      </c>
      <c r="H34" s="119">
        <v>223000</v>
      </c>
      <c r="I34" s="120">
        <v>223514</v>
      </c>
      <c r="J34" s="119">
        <v>313000</v>
      </c>
      <c r="K34" s="120">
        <v>312331</v>
      </c>
      <c r="L34" s="119">
        <v>279000</v>
      </c>
      <c r="M34" s="120">
        <v>558275</v>
      </c>
      <c r="N34" s="119">
        <v>556000</v>
      </c>
      <c r="O34" s="120">
        <v>555969</v>
      </c>
      <c r="P34" s="119">
        <f>$H34      +$J34      +$L34      +$N34</f>
        <v>1371000</v>
      </c>
      <c r="Q34" s="120">
        <f>$I34      +$K34      +$M34      +$O34</f>
        <v>1650089</v>
      </c>
      <c r="R34" s="59">
        <f>IF(($L34      =0),0,((($N34      -$L34      )/$L34      )*100))</f>
        <v>99.283154121863802</v>
      </c>
      <c r="S34" s="60">
        <f>IF(($M34      =0),0,((($O34      -$M34      )/$M34      )*100))</f>
        <v>-0.413058080694998</v>
      </c>
      <c r="T34" s="59">
        <f>IF(($E34      =0),0,(($P34      /$E34      )*100))</f>
        <v>91.4</v>
      </c>
      <c r="U34" s="61">
        <f>IF(($E34      =0),0,(($Q34      /$E34      )*100))</f>
        <v>110.00593333333333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1500000</v>
      </c>
      <c r="C35" s="121">
        <f>C34</f>
        <v>0</v>
      </c>
      <c r="D35" s="121"/>
      <c r="E35" s="121">
        <f>$B35      +$C35      +$D35</f>
        <v>1500000</v>
      </c>
      <c r="F35" s="122">
        <f t="shared" ref="F35:O35" si="17">F34</f>
        <v>1500000</v>
      </c>
      <c r="G35" s="123">
        <f t="shared" si="17"/>
        <v>1500000</v>
      </c>
      <c r="H35" s="122">
        <f t="shared" si="17"/>
        <v>223000</v>
      </c>
      <c r="I35" s="123">
        <f t="shared" si="17"/>
        <v>223514</v>
      </c>
      <c r="J35" s="122">
        <f t="shared" si="17"/>
        <v>313000</v>
      </c>
      <c r="K35" s="123">
        <f t="shared" si="17"/>
        <v>312331</v>
      </c>
      <c r="L35" s="122">
        <f t="shared" si="17"/>
        <v>279000</v>
      </c>
      <c r="M35" s="123">
        <f t="shared" si="17"/>
        <v>558275</v>
      </c>
      <c r="N35" s="122">
        <f t="shared" si="17"/>
        <v>556000</v>
      </c>
      <c r="O35" s="123">
        <f t="shared" si="17"/>
        <v>555969</v>
      </c>
      <c r="P35" s="122">
        <f>$H35      +$J35      +$L35      +$N35</f>
        <v>1371000</v>
      </c>
      <c r="Q35" s="123">
        <f>$I35      +$K35      +$M35      +$O35</f>
        <v>1650089</v>
      </c>
      <c r="R35" s="63">
        <f>IF(($L35      =0),0,((($N35      -$L35      )/$L35      )*100))</f>
        <v>99.283154121863802</v>
      </c>
      <c r="S35" s="64">
        <f>IF(($M35      =0),0,((($O35      -$M35      )/$M35      )*100))</f>
        <v>-0.413058080694998</v>
      </c>
      <c r="T35" s="63">
        <f>IF($E35   =0,0,($P35   /$E35   )*100)</f>
        <v>91.4</v>
      </c>
      <c r="U35" s="65">
        <f>IF($E35   =0,0,($Q35   /$E35   )*100)</f>
        <v>110.00593333333333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5607000</v>
      </c>
      <c r="C69" s="130">
        <f>SUM(C9:C16,C19:C25,C28:C31,C34,C37:C41,C44:C54,C57:C60,C63:C67)</f>
        <v>0</v>
      </c>
      <c r="D69" s="130"/>
      <c r="E69" s="130">
        <f t="shared" si="35"/>
        <v>5607000</v>
      </c>
      <c r="F69" s="131">
        <f t="shared" ref="F69:O69" si="43">SUM(F9:F16,F19:F25,F28:F31,F34,F37:F41,F44:F54,F57:F60,F63:F67)</f>
        <v>5607000</v>
      </c>
      <c r="G69" s="132">
        <f t="shared" si="43"/>
        <v>4675000</v>
      </c>
      <c r="H69" s="131">
        <f t="shared" si="43"/>
        <v>586000</v>
      </c>
      <c r="I69" s="132">
        <f t="shared" si="43"/>
        <v>-423942</v>
      </c>
      <c r="J69" s="131">
        <f t="shared" si="43"/>
        <v>1168000</v>
      </c>
      <c r="K69" s="132">
        <f t="shared" si="43"/>
        <v>388075</v>
      </c>
      <c r="L69" s="131">
        <f t="shared" si="43"/>
        <v>1351000</v>
      </c>
      <c r="M69" s="132">
        <f t="shared" si="43"/>
        <v>1312173</v>
      </c>
      <c r="N69" s="131">
        <f t="shared" si="43"/>
        <v>1425000</v>
      </c>
      <c r="O69" s="132">
        <f t="shared" si="43"/>
        <v>2548785</v>
      </c>
      <c r="P69" s="131">
        <f t="shared" si="36"/>
        <v>4530000</v>
      </c>
      <c r="Q69" s="132">
        <f t="shared" si="37"/>
        <v>3825091</v>
      </c>
      <c r="R69" s="72">
        <f t="shared" si="38"/>
        <v>5.4774241302738709</v>
      </c>
      <c r="S69" s="73">
        <f t="shared" si="39"/>
        <v>94.241536748584224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80.791867308721237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68.2199215266631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5607000</v>
      </c>
      <c r="C75" s="130">
        <f>SUM(C9:C16,C19:C25,C28:C31,C34,C37:C41,C44:C54,C57:C60,C63:C67,C71:C72)</f>
        <v>0</v>
      </c>
      <c r="D75" s="130"/>
      <c r="E75" s="130">
        <f>$B75      +$C75      +$D75</f>
        <v>5607000</v>
      </c>
      <c r="F75" s="131">
        <f t="shared" ref="F75:O75" si="46">SUM(F9:F16,F19:F25,F28:F31,F34,F37:F41,F44:F54,F57:F60,F63:F67,F71:F72)</f>
        <v>5607000</v>
      </c>
      <c r="G75" s="132">
        <f t="shared" si="46"/>
        <v>4675000</v>
      </c>
      <c r="H75" s="131">
        <f t="shared" si="46"/>
        <v>586000</v>
      </c>
      <c r="I75" s="132">
        <f t="shared" si="46"/>
        <v>-423942</v>
      </c>
      <c r="J75" s="131">
        <f t="shared" si="46"/>
        <v>1168000</v>
      </c>
      <c r="K75" s="132">
        <f t="shared" si="46"/>
        <v>388075</v>
      </c>
      <c r="L75" s="131">
        <f t="shared" si="46"/>
        <v>1351000</v>
      </c>
      <c r="M75" s="132">
        <f t="shared" si="46"/>
        <v>1312173</v>
      </c>
      <c r="N75" s="131">
        <f t="shared" si="46"/>
        <v>1425000</v>
      </c>
      <c r="O75" s="132">
        <f t="shared" si="46"/>
        <v>2548785</v>
      </c>
      <c r="P75" s="131">
        <f>$H75      +$J75      +$L75      +$N75</f>
        <v>4530000</v>
      </c>
      <c r="Q75" s="132">
        <f>$I75      +$K75      +$M75      +$O75</f>
        <v>3825091</v>
      </c>
      <c r="R75" s="72">
        <f>IF(($L75      =0),0,((($N75      -$L75      )/$L75      )*100))</f>
        <v>5.4774241302738709</v>
      </c>
      <c r="S75" s="73">
        <f>IF(($M75      =0),0,((($O75      -$M75      )/$M75      )*100))</f>
        <v>94.241536748584224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80.791867308721237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68.2199215266631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F5W4XjstCzrsGSBejrbVEps14k8zguYuSZDBU/k45XHRL6qO5nZn0FF2BQORie3GBznhNEDOTcoT2kYHi0koTw==" saltValue="HI+BQxcdn1iws8FIPpZyo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2900000</v>
      </c>
      <c r="C10" s="118"/>
      <c r="D10" s="118"/>
      <c r="E10" s="118">
        <f t="shared" ref="E10:E17" si="0">$B10      +$C10      +$D10</f>
        <v>2900000</v>
      </c>
      <c r="F10" s="119">
        <v>2900000</v>
      </c>
      <c r="G10" s="120">
        <v>2900000</v>
      </c>
      <c r="H10" s="119">
        <v>932000</v>
      </c>
      <c r="I10" s="120">
        <v>932508</v>
      </c>
      <c r="J10" s="119">
        <v>330000</v>
      </c>
      <c r="K10" s="120">
        <v>372884</v>
      </c>
      <c r="L10" s="119">
        <v>215000</v>
      </c>
      <c r="M10" s="120">
        <v>182990</v>
      </c>
      <c r="N10" s="119">
        <v>1379000</v>
      </c>
      <c r="O10" s="120">
        <v>923167</v>
      </c>
      <c r="P10" s="119">
        <f t="shared" ref="P10:P17" si="1">$H10      +$J10      +$L10      +$N10</f>
        <v>2856000</v>
      </c>
      <c r="Q10" s="120">
        <f t="shared" ref="Q10:Q17" si="2">$I10      +$K10      +$M10      +$O10</f>
        <v>2411549</v>
      </c>
      <c r="R10" s="59">
        <f t="shared" ref="R10:R17" si="3">IF(($L10      =0),0,((($N10      -$L10      )/$L10      )*100))</f>
        <v>541.39534883720933</v>
      </c>
      <c r="S10" s="60">
        <f t="shared" ref="S10:S17" si="4">IF(($M10      =0),0,((($O10      -$M10      )/$M10      )*100))</f>
        <v>404.49040931198425</v>
      </c>
      <c r="T10" s="59">
        <f t="shared" ref="T10:T17" si="5">IF(($E10      =0),0,(($P10      /$E10      )*100))</f>
        <v>98.482758620689665</v>
      </c>
      <c r="U10" s="61">
        <f t="shared" ref="U10:U17" si="6">IF(($E10      =0),0,(($Q10      /$E10      )*100))</f>
        <v>83.156862068965523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46000000</v>
      </c>
      <c r="C16" s="118">
        <v>-11000000</v>
      </c>
      <c r="D16" s="118"/>
      <c r="E16" s="118">
        <f t="shared" si="0"/>
        <v>35000000</v>
      </c>
      <c r="F16" s="119">
        <v>35000000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48900000</v>
      </c>
      <c r="C17" s="121">
        <f>SUM(C9:C16)</f>
        <v>-11000000</v>
      </c>
      <c r="D17" s="121"/>
      <c r="E17" s="121">
        <f t="shared" si="0"/>
        <v>37900000</v>
      </c>
      <c r="F17" s="122">
        <f t="shared" ref="F17:O17" si="7">SUM(F9:F16)</f>
        <v>37900000</v>
      </c>
      <c r="G17" s="123">
        <f t="shared" si="7"/>
        <v>2900000</v>
      </c>
      <c r="H17" s="122">
        <f t="shared" si="7"/>
        <v>932000</v>
      </c>
      <c r="I17" s="123">
        <f t="shared" si="7"/>
        <v>932508</v>
      </c>
      <c r="J17" s="122">
        <f t="shared" si="7"/>
        <v>330000</v>
      </c>
      <c r="K17" s="123">
        <f t="shared" si="7"/>
        <v>372884</v>
      </c>
      <c r="L17" s="122">
        <f t="shared" si="7"/>
        <v>215000</v>
      </c>
      <c r="M17" s="123">
        <f t="shared" si="7"/>
        <v>182990</v>
      </c>
      <c r="N17" s="122">
        <f t="shared" si="7"/>
        <v>1379000</v>
      </c>
      <c r="O17" s="123">
        <f t="shared" si="7"/>
        <v>923167</v>
      </c>
      <c r="P17" s="122">
        <f t="shared" si="1"/>
        <v>2856000</v>
      </c>
      <c r="Q17" s="123">
        <f t="shared" si="2"/>
        <v>2411549</v>
      </c>
      <c r="R17" s="63">
        <f t="shared" si="3"/>
        <v>541.39534883720933</v>
      </c>
      <c r="S17" s="64">
        <f t="shared" si="4"/>
        <v>404.49040931198425</v>
      </c>
      <c r="T17" s="63">
        <f>IF((SUM($E9:$E14))=0,0,(P17/(SUM($E9:$E14))*100))</f>
        <v>98.482758620689665</v>
      </c>
      <c r="U17" s="65">
        <f>IF((SUM($E9:$E14))=0,0,(Q17/(SUM($E9:$E14))*100))</f>
        <v>83.156862068965523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1378000</v>
      </c>
      <c r="C34" s="118"/>
      <c r="D34" s="118"/>
      <c r="E34" s="118">
        <f>$B34      +$C34      +$D34</f>
        <v>1378000</v>
      </c>
      <c r="F34" s="119">
        <v>1378000</v>
      </c>
      <c r="G34" s="120">
        <v>1378000</v>
      </c>
      <c r="H34" s="119">
        <v>258000</v>
      </c>
      <c r="I34" s="120">
        <v>257934</v>
      </c>
      <c r="J34" s="119">
        <v>384000</v>
      </c>
      <c r="K34" s="120">
        <v>383467</v>
      </c>
      <c r="L34" s="119">
        <v>233000</v>
      </c>
      <c r="M34" s="120">
        <v>233635</v>
      </c>
      <c r="N34" s="119">
        <v>376000</v>
      </c>
      <c r="O34" s="120">
        <v>437670</v>
      </c>
      <c r="P34" s="119">
        <f>$H34      +$J34      +$L34      +$N34</f>
        <v>1251000</v>
      </c>
      <c r="Q34" s="120">
        <f>$I34      +$K34      +$M34      +$O34</f>
        <v>1312706</v>
      </c>
      <c r="R34" s="59">
        <f>IF(($L34      =0),0,((($N34      -$L34      )/$L34      )*100))</f>
        <v>61.373390557939913</v>
      </c>
      <c r="S34" s="60">
        <f>IF(($M34      =0),0,((($O34      -$M34      )/$M34      )*100))</f>
        <v>87.330665354077937</v>
      </c>
      <c r="T34" s="59">
        <f>IF(($E34      =0),0,(($P34      /$E34      )*100))</f>
        <v>90.783744557329456</v>
      </c>
      <c r="U34" s="61">
        <f>IF(($E34      =0),0,(($Q34      /$E34      )*100))</f>
        <v>95.261683599419442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1378000</v>
      </c>
      <c r="C35" s="121">
        <f>C34</f>
        <v>0</v>
      </c>
      <c r="D35" s="121"/>
      <c r="E35" s="121">
        <f>$B35      +$C35      +$D35</f>
        <v>1378000</v>
      </c>
      <c r="F35" s="122">
        <f t="shared" ref="F35:O35" si="17">F34</f>
        <v>1378000</v>
      </c>
      <c r="G35" s="123">
        <f t="shared" si="17"/>
        <v>1378000</v>
      </c>
      <c r="H35" s="122">
        <f t="shared" si="17"/>
        <v>258000</v>
      </c>
      <c r="I35" s="123">
        <f t="shared" si="17"/>
        <v>257934</v>
      </c>
      <c r="J35" s="122">
        <f t="shared" si="17"/>
        <v>384000</v>
      </c>
      <c r="K35" s="123">
        <f t="shared" si="17"/>
        <v>383467</v>
      </c>
      <c r="L35" s="122">
        <f t="shared" si="17"/>
        <v>233000</v>
      </c>
      <c r="M35" s="123">
        <f t="shared" si="17"/>
        <v>233635</v>
      </c>
      <c r="N35" s="122">
        <f t="shared" si="17"/>
        <v>376000</v>
      </c>
      <c r="O35" s="123">
        <f t="shared" si="17"/>
        <v>437670</v>
      </c>
      <c r="P35" s="122">
        <f>$H35      +$J35      +$L35      +$N35</f>
        <v>1251000</v>
      </c>
      <c r="Q35" s="123">
        <f>$I35      +$K35      +$M35      +$O35</f>
        <v>1312706</v>
      </c>
      <c r="R35" s="63">
        <f>IF(($L35      =0),0,((($N35      -$L35      )/$L35      )*100))</f>
        <v>61.373390557939913</v>
      </c>
      <c r="S35" s="64">
        <f>IF(($M35      =0),0,((($O35      -$M35      )/$M35      )*100))</f>
        <v>87.330665354077937</v>
      </c>
      <c r="T35" s="63">
        <f>IF($E35   =0,0,($P35   /$E35   )*100)</f>
        <v>90.783744557329456</v>
      </c>
      <c r="U35" s="65">
        <f>IF($E35   =0,0,($Q35   /$E35   )*100)</f>
        <v>95.261683599419442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3412000</v>
      </c>
      <c r="C37" s="118"/>
      <c r="D37" s="118"/>
      <c r="E37" s="118">
        <f t="shared" ref="E37:E42" si="18">$B37      +$C37      +$D37</f>
        <v>3412000</v>
      </c>
      <c r="F37" s="119">
        <v>3412000</v>
      </c>
      <c r="G37" s="120">
        <v>3412000</v>
      </c>
      <c r="H37" s="119"/>
      <c r="I37" s="120"/>
      <c r="J37" s="119">
        <v>1535000</v>
      </c>
      <c r="K37" s="120">
        <v>1535000</v>
      </c>
      <c r="L37" s="119">
        <v>1877000</v>
      </c>
      <c r="M37" s="120"/>
      <c r="N37" s="119"/>
      <c r="O37" s="120"/>
      <c r="P37" s="119">
        <f t="shared" ref="P37:P42" si="19">$H37      +$J37      +$L37      +$N37</f>
        <v>3412000</v>
      </c>
      <c r="Q37" s="120">
        <f t="shared" ref="Q37:Q42" si="20">$I37      +$K37      +$M37      +$O37</f>
        <v>1535000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44.988276670574443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1839000</v>
      </c>
      <c r="C38" s="118">
        <v>274000</v>
      </c>
      <c r="D38" s="118"/>
      <c r="E38" s="118">
        <f t="shared" si="18"/>
        <v>2113000</v>
      </c>
      <c r="F38" s="119">
        <v>1839000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5251000</v>
      </c>
      <c r="C42" s="121">
        <f>SUM(C37:C41)</f>
        <v>274000</v>
      </c>
      <c r="D42" s="121"/>
      <c r="E42" s="121">
        <f t="shared" si="18"/>
        <v>5525000</v>
      </c>
      <c r="F42" s="122">
        <f t="shared" ref="F42:O42" si="25">SUM(F37:F41)</f>
        <v>5251000</v>
      </c>
      <c r="G42" s="123">
        <f t="shared" si="25"/>
        <v>3412000</v>
      </c>
      <c r="H42" s="122">
        <f t="shared" si="25"/>
        <v>0</v>
      </c>
      <c r="I42" s="123">
        <f t="shared" si="25"/>
        <v>0</v>
      </c>
      <c r="J42" s="122">
        <f t="shared" si="25"/>
        <v>1535000</v>
      </c>
      <c r="K42" s="123">
        <f t="shared" si="25"/>
        <v>1535000</v>
      </c>
      <c r="L42" s="122">
        <f t="shared" si="25"/>
        <v>1877000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3412000</v>
      </c>
      <c r="Q42" s="123">
        <f t="shared" si="20"/>
        <v>1535000</v>
      </c>
      <c r="R42" s="63">
        <f t="shared" si="21"/>
        <v>-100</v>
      </c>
      <c r="S42" s="64">
        <f t="shared" si="22"/>
        <v>0</v>
      </c>
      <c r="T42" s="63">
        <f>IF((+$E37+$E40) =0,0,(P42   /(+$E37+$E40) )*100)</f>
        <v>100</v>
      </c>
      <c r="U42" s="65">
        <f>IF((+$E37+$E40) =0,0,(Q42   /(+$E37+$E40) )*100)</f>
        <v>44.988276670574443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55529000</v>
      </c>
      <c r="C69" s="130">
        <f>SUM(C9:C16,C19:C25,C28:C31,C34,C37:C41,C44:C54,C57:C60,C63:C67)</f>
        <v>-10726000</v>
      </c>
      <c r="D69" s="130"/>
      <c r="E69" s="130">
        <f t="shared" si="35"/>
        <v>44803000</v>
      </c>
      <c r="F69" s="131">
        <f t="shared" ref="F69:O69" si="43">SUM(F9:F16,F19:F25,F28:F31,F34,F37:F41,F44:F54,F57:F60,F63:F67)</f>
        <v>44529000</v>
      </c>
      <c r="G69" s="132">
        <f t="shared" si="43"/>
        <v>7690000</v>
      </c>
      <c r="H69" s="131">
        <f t="shared" si="43"/>
        <v>1190000</v>
      </c>
      <c r="I69" s="132">
        <f t="shared" si="43"/>
        <v>1190442</v>
      </c>
      <c r="J69" s="131">
        <f t="shared" si="43"/>
        <v>2249000</v>
      </c>
      <c r="K69" s="132">
        <f t="shared" si="43"/>
        <v>2291351</v>
      </c>
      <c r="L69" s="131">
        <f t="shared" si="43"/>
        <v>2325000</v>
      </c>
      <c r="M69" s="132">
        <f t="shared" si="43"/>
        <v>416625</v>
      </c>
      <c r="N69" s="131">
        <f t="shared" si="43"/>
        <v>1755000</v>
      </c>
      <c r="O69" s="132">
        <f t="shared" si="43"/>
        <v>1360837</v>
      </c>
      <c r="P69" s="131">
        <f t="shared" si="36"/>
        <v>7519000</v>
      </c>
      <c r="Q69" s="132">
        <f t="shared" si="37"/>
        <v>5259255</v>
      </c>
      <c r="R69" s="72">
        <f t="shared" si="38"/>
        <v>-24.516129032258064</v>
      </c>
      <c r="S69" s="73">
        <f t="shared" si="39"/>
        <v>226.63354335433544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97.776332899869956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68.390832249674901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11544000</v>
      </c>
      <c r="C71" s="118"/>
      <c r="D71" s="118"/>
      <c r="E71" s="118">
        <f>$B71      +$C71      +$D71</f>
        <v>11544000</v>
      </c>
      <c r="F71" s="119">
        <v>11544000</v>
      </c>
      <c r="G71" s="120">
        <v>11544000</v>
      </c>
      <c r="H71" s="119">
        <v>6935000</v>
      </c>
      <c r="I71" s="120">
        <v>6297243</v>
      </c>
      <c r="J71" s="119">
        <v>3469000</v>
      </c>
      <c r="K71" s="120">
        <v>3148061</v>
      </c>
      <c r="L71" s="119">
        <v>88000</v>
      </c>
      <c r="M71" s="120">
        <v>88785</v>
      </c>
      <c r="N71" s="119">
        <v>1052000</v>
      </c>
      <c r="O71" s="120">
        <v>7072629</v>
      </c>
      <c r="P71" s="119">
        <f>$H71      +$J71      +$L71      +$N71</f>
        <v>11544000</v>
      </c>
      <c r="Q71" s="120">
        <f>$I71      +$K71      +$M71      +$O71</f>
        <v>16606718</v>
      </c>
      <c r="R71" s="59">
        <f>IF(($L71      =0),0,((($N71      -$L71      )/$L71      )*100))</f>
        <v>1095.4545454545455</v>
      </c>
      <c r="S71" s="60">
        <f>IF(($M71      =0),0,((($O71      -$M71      )/$M71      )*100))</f>
        <v>7866.0179084304782</v>
      </c>
      <c r="T71" s="59">
        <f>IF(($E71      =0),0,(($P71      /$E71      )*100))</f>
        <v>100</v>
      </c>
      <c r="U71" s="61">
        <f>IF(($E71      =0),0,(($Q71      /$E71      )*100))</f>
        <v>143.85583853083853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11544000</v>
      </c>
      <c r="C73" s="127">
        <f>SUM(C71:C72)</f>
        <v>0</v>
      </c>
      <c r="D73" s="127"/>
      <c r="E73" s="127">
        <f>$B73      +$C73      +$D73</f>
        <v>11544000</v>
      </c>
      <c r="F73" s="128">
        <f t="shared" ref="F73:O73" si="44">SUM(F71:F72)</f>
        <v>11544000</v>
      </c>
      <c r="G73" s="129">
        <f t="shared" si="44"/>
        <v>11544000</v>
      </c>
      <c r="H73" s="128">
        <f t="shared" si="44"/>
        <v>6935000</v>
      </c>
      <c r="I73" s="129">
        <f t="shared" si="44"/>
        <v>6297243</v>
      </c>
      <c r="J73" s="128">
        <f t="shared" si="44"/>
        <v>3469000</v>
      </c>
      <c r="K73" s="129">
        <f t="shared" si="44"/>
        <v>3148061</v>
      </c>
      <c r="L73" s="128">
        <f t="shared" si="44"/>
        <v>88000</v>
      </c>
      <c r="M73" s="129">
        <f t="shared" si="44"/>
        <v>88785</v>
      </c>
      <c r="N73" s="128">
        <f t="shared" si="44"/>
        <v>1052000</v>
      </c>
      <c r="O73" s="129">
        <f t="shared" si="44"/>
        <v>7072629</v>
      </c>
      <c r="P73" s="128">
        <f>$H73      +$J73      +$L73      +$N73</f>
        <v>11544000</v>
      </c>
      <c r="Q73" s="129">
        <f>$I73      +$K73      +$M73      +$O73</f>
        <v>16606718</v>
      </c>
      <c r="R73" s="68">
        <f>IF(($L73      =0),0,((($N73      -$L73      )/$L73      )*100))</f>
        <v>1095.4545454545455</v>
      </c>
      <c r="S73" s="69">
        <f>IF(($M73      =0),0,((($O73      -$M73      )/$M73      )*100))</f>
        <v>7866.0179084304782</v>
      </c>
      <c r="T73" s="68">
        <f>IF(($E71      =0),0,(($P71      /$E71      )*100))</f>
        <v>100</v>
      </c>
      <c r="U73" s="70">
        <f>IF($E71   =0,0,($Q71   /$E71 )*100)</f>
        <v>143.85583853083853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11544000</v>
      </c>
      <c r="C74" s="130">
        <f>SUM(C71:C72)</f>
        <v>0</v>
      </c>
      <c r="D74" s="130"/>
      <c r="E74" s="130">
        <f>$B74      +$C74      +$D74</f>
        <v>11544000</v>
      </c>
      <c r="F74" s="131">
        <f t="shared" ref="F74:O74" si="45">SUM(F71:F72)</f>
        <v>11544000</v>
      </c>
      <c r="G74" s="132">
        <f t="shared" si="45"/>
        <v>11544000</v>
      </c>
      <c r="H74" s="131">
        <f t="shared" si="45"/>
        <v>6935000</v>
      </c>
      <c r="I74" s="132">
        <f t="shared" si="45"/>
        <v>6297243</v>
      </c>
      <c r="J74" s="131">
        <f t="shared" si="45"/>
        <v>3469000</v>
      </c>
      <c r="K74" s="132">
        <f t="shared" si="45"/>
        <v>3148061</v>
      </c>
      <c r="L74" s="131">
        <f t="shared" si="45"/>
        <v>88000</v>
      </c>
      <c r="M74" s="132">
        <f t="shared" si="45"/>
        <v>88785</v>
      </c>
      <c r="N74" s="131">
        <f t="shared" si="45"/>
        <v>1052000</v>
      </c>
      <c r="O74" s="132">
        <f t="shared" si="45"/>
        <v>7072629</v>
      </c>
      <c r="P74" s="131">
        <f>$H74      +$J74      +$L74      +$N74</f>
        <v>11544000</v>
      </c>
      <c r="Q74" s="132">
        <f>$I74      +$K74      +$M74      +$O74</f>
        <v>16606718</v>
      </c>
      <c r="R74" s="72">
        <f>IF(($L74      =0),0,((($N74      -$L74      )/$L74      )*100))</f>
        <v>1095.4545454545455</v>
      </c>
      <c r="S74" s="73">
        <f>IF(($M74      =0),0,((($O74      -$M74      )/$M74      )*100))</f>
        <v>7866.0179084304782</v>
      </c>
      <c r="T74" s="72">
        <f>IF(($E71      =0),0,(($P71      /$E71      )*100))</f>
        <v>100</v>
      </c>
      <c r="U74" s="76">
        <f>IF($E71   =0,0,($Q71   /$E71 )*100)</f>
        <v>143.85583853083853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67073000</v>
      </c>
      <c r="C75" s="130">
        <f>SUM(C9:C16,C19:C25,C28:C31,C34,C37:C41,C44:C54,C57:C60,C63:C67,C71:C72)</f>
        <v>-10726000</v>
      </c>
      <c r="D75" s="130"/>
      <c r="E75" s="130">
        <f>$B75      +$C75      +$D75</f>
        <v>56347000</v>
      </c>
      <c r="F75" s="131">
        <f t="shared" ref="F75:O75" si="46">SUM(F9:F16,F19:F25,F28:F31,F34,F37:F41,F44:F54,F57:F60,F63:F67,F71:F72)</f>
        <v>56073000</v>
      </c>
      <c r="G75" s="132">
        <f t="shared" si="46"/>
        <v>19234000</v>
      </c>
      <c r="H75" s="131">
        <f t="shared" si="46"/>
        <v>8125000</v>
      </c>
      <c r="I75" s="132">
        <f t="shared" si="46"/>
        <v>7487685</v>
      </c>
      <c r="J75" s="131">
        <f t="shared" si="46"/>
        <v>5718000</v>
      </c>
      <c r="K75" s="132">
        <f t="shared" si="46"/>
        <v>5439412</v>
      </c>
      <c r="L75" s="131">
        <f t="shared" si="46"/>
        <v>2413000</v>
      </c>
      <c r="M75" s="132">
        <f t="shared" si="46"/>
        <v>505410</v>
      </c>
      <c r="N75" s="131">
        <f t="shared" si="46"/>
        <v>2807000</v>
      </c>
      <c r="O75" s="132">
        <f t="shared" si="46"/>
        <v>8433466</v>
      </c>
      <c r="P75" s="131">
        <f>$H75      +$J75      +$L75      +$N75</f>
        <v>19063000</v>
      </c>
      <c r="Q75" s="132">
        <f>$I75      +$K75      +$M75      +$O75</f>
        <v>21865973</v>
      </c>
      <c r="R75" s="72">
        <f>IF(($L75      =0),0,((($N75      -$L75      )/$L75      )*100))</f>
        <v>16.32822213012847</v>
      </c>
      <c r="S75" s="73">
        <f>IF(($M75      =0),0,((($O75      -$M75      )/$M75      )*100))</f>
        <v>1568.6385310935677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99.110949360507433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113.68396069460331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lm+4BUV6EPc43bhJO/WScFufjOx2AMztdGcQEmPZYgAVJ+1oBJaA/wzpfw3/wZnsg/T/QN9LPKWmOgN4VeUkmg==" saltValue="bbPN29Cj+XPKs4qQV6uib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272000</v>
      </c>
      <c r="I10" s="120">
        <v>175748</v>
      </c>
      <c r="J10" s="119">
        <v>405000</v>
      </c>
      <c r="K10" s="120">
        <v>397211</v>
      </c>
      <c r="L10" s="119">
        <v>1098000</v>
      </c>
      <c r="M10" s="120">
        <v>554595</v>
      </c>
      <c r="N10" s="119"/>
      <c r="O10" s="120">
        <v>104283</v>
      </c>
      <c r="P10" s="119">
        <f t="shared" ref="P10:P17" si="1">$H10      +$J10      +$L10      +$N10</f>
        <v>1775000</v>
      </c>
      <c r="Q10" s="120">
        <f t="shared" ref="Q10:Q17" si="2">$I10      +$K10      +$M10      +$O10</f>
        <v>1231837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-81.196548832932137</v>
      </c>
      <c r="T10" s="59">
        <f t="shared" ref="T10:T17" si="5">IF(($E10      =0),0,(($P10      /$E10      )*100))</f>
        <v>98.611111111111114</v>
      </c>
      <c r="U10" s="61">
        <f t="shared" ref="U10:U17" si="6">IF(($E10      =0),0,(($Q10      /$E10      )*100))</f>
        <v>68.435388888888895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1800000</v>
      </c>
      <c r="C17" s="121">
        <f>SUM(C9:C16)</f>
        <v>0</v>
      </c>
      <c r="D17" s="121"/>
      <c r="E17" s="121">
        <f t="shared" si="0"/>
        <v>1800000</v>
      </c>
      <c r="F17" s="122">
        <f t="shared" ref="F17:O17" si="7">SUM(F9:F16)</f>
        <v>1800000</v>
      </c>
      <c r="G17" s="123">
        <f t="shared" si="7"/>
        <v>1800000</v>
      </c>
      <c r="H17" s="122">
        <f t="shared" si="7"/>
        <v>272000</v>
      </c>
      <c r="I17" s="123">
        <f t="shared" si="7"/>
        <v>175748</v>
      </c>
      <c r="J17" s="122">
        <f t="shared" si="7"/>
        <v>405000</v>
      </c>
      <c r="K17" s="123">
        <f t="shared" si="7"/>
        <v>397211</v>
      </c>
      <c r="L17" s="122">
        <f t="shared" si="7"/>
        <v>1098000</v>
      </c>
      <c r="M17" s="123">
        <f t="shared" si="7"/>
        <v>554595</v>
      </c>
      <c r="N17" s="122">
        <f t="shared" si="7"/>
        <v>0</v>
      </c>
      <c r="O17" s="123">
        <f t="shared" si="7"/>
        <v>104283</v>
      </c>
      <c r="P17" s="122">
        <f t="shared" si="1"/>
        <v>1775000</v>
      </c>
      <c r="Q17" s="123">
        <f t="shared" si="2"/>
        <v>1231837</v>
      </c>
      <c r="R17" s="63">
        <f t="shared" si="3"/>
        <v>-100</v>
      </c>
      <c r="S17" s="64">
        <f t="shared" si="4"/>
        <v>-81.196548832932137</v>
      </c>
      <c r="T17" s="63">
        <f>IF((SUM($E9:$E14))=0,0,(P17/(SUM($E9:$E14))*100))</f>
        <v>98.611111111111114</v>
      </c>
      <c r="U17" s="65">
        <f>IF((SUM($E9:$E14))=0,0,(Q17/(SUM($E9:$E14))*100))</f>
        <v>68.435388888888895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1351000</v>
      </c>
      <c r="C34" s="118"/>
      <c r="D34" s="118"/>
      <c r="E34" s="118">
        <f>$B34      +$C34      +$D34</f>
        <v>1351000</v>
      </c>
      <c r="F34" s="119">
        <v>1351000</v>
      </c>
      <c r="G34" s="120">
        <v>1351000</v>
      </c>
      <c r="H34" s="119">
        <v>120000</v>
      </c>
      <c r="I34" s="120">
        <v>36787</v>
      </c>
      <c r="J34" s="119">
        <v>570000</v>
      </c>
      <c r="K34" s="120">
        <v>317152</v>
      </c>
      <c r="L34" s="119">
        <v>616000</v>
      </c>
      <c r="M34" s="120">
        <v>915910</v>
      </c>
      <c r="N34" s="119">
        <v>44000</v>
      </c>
      <c r="O34" s="120">
        <v>79169</v>
      </c>
      <c r="P34" s="119">
        <f>$H34      +$J34      +$L34      +$N34</f>
        <v>1350000</v>
      </c>
      <c r="Q34" s="120">
        <f>$I34      +$K34      +$M34      +$O34</f>
        <v>1349018</v>
      </c>
      <c r="R34" s="59">
        <f>IF(($L34      =0),0,((($N34      -$L34      )/$L34      )*100))</f>
        <v>-92.857142857142861</v>
      </c>
      <c r="S34" s="60">
        <f>IF(($M34      =0),0,((($O34      -$M34      )/$M34      )*100))</f>
        <v>-91.356246792807156</v>
      </c>
      <c r="T34" s="59">
        <f>IF(($E34      =0),0,(($P34      /$E34      )*100))</f>
        <v>99.925980754996303</v>
      </c>
      <c r="U34" s="61">
        <f>IF(($E34      =0),0,(($Q34      /$E34      )*100))</f>
        <v>99.853293856402672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1351000</v>
      </c>
      <c r="C35" s="121">
        <f>C34</f>
        <v>0</v>
      </c>
      <c r="D35" s="121"/>
      <c r="E35" s="121">
        <f>$B35      +$C35      +$D35</f>
        <v>1351000</v>
      </c>
      <c r="F35" s="122">
        <f t="shared" ref="F35:O35" si="17">F34</f>
        <v>1351000</v>
      </c>
      <c r="G35" s="123">
        <f t="shared" si="17"/>
        <v>1351000</v>
      </c>
      <c r="H35" s="122">
        <f t="shared" si="17"/>
        <v>120000</v>
      </c>
      <c r="I35" s="123">
        <f t="shared" si="17"/>
        <v>36787</v>
      </c>
      <c r="J35" s="122">
        <f t="shared" si="17"/>
        <v>570000</v>
      </c>
      <c r="K35" s="123">
        <f t="shared" si="17"/>
        <v>317152</v>
      </c>
      <c r="L35" s="122">
        <f t="shared" si="17"/>
        <v>616000</v>
      </c>
      <c r="M35" s="123">
        <f t="shared" si="17"/>
        <v>915910</v>
      </c>
      <c r="N35" s="122">
        <f t="shared" si="17"/>
        <v>44000</v>
      </c>
      <c r="O35" s="123">
        <f t="shared" si="17"/>
        <v>79169</v>
      </c>
      <c r="P35" s="122">
        <f>$H35      +$J35      +$L35      +$N35</f>
        <v>1350000</v>
      </c>
      <c r="Q35" s="123">
        <f>$I35      +$K35      +$M35      +$O35</f>
        <v>1349018</v>
      </c>
      <c r="R35" s="63">
        <f>IF(($L35      =0),0,((($N35      -$L35      )/$L35      )*100))</f>
        <v>-92.857142857142861</v>
      </c>
      <c r="S35" s="64">
        <f>IF(($M35      =0),0,((($O35      -$M35      )/$M35      )*100))</f>
        <v>-91.356246792807156</v>
      </c>
      <c r="T35" s="63">
        <f>IF($E35   =0,0,($P35   /$E35   )*100)</f>
        <v>99.925980754996303</v>
      </c>
      <c r="U35" s="65">
        <f>IF($E35   =0,0,($Q35   /$E35   )*100)</f>
        <v>99.853293856402672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659000</v>
      </c>
      <c r="C38" s="118">
        <v>1426000</v>
      </c>
      <c r="D38" s="118"/>
      <c r="E38" s="118">
        <f t="shared" si="18"/>
        <v>2085000</v>
      </c>
      <c r="F38" s="119">
        <v>659000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659000</v>
      </c>
      <c r="C42" s="121">
        <f>SUM(C37:C41)</f>
        <v>1426000</v>
      </c>
      <c r="D42" s="121"/>
      <c r="E42" s="121">
        <f t="shared" si="18"/>
        <v>2085000</v>
      </c>
      <c r="F42" s="122">
        <f t="shared" ref="F42:O42" si="25">SUM(F37:F41)</f>
        <v>659000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3810000</v>
      </c>
      <c r="C69" s="130">
        <f>SUM(C9:C16,C19:C25,C28:C31,C34,C37:C41,C44:C54,C57:C60,C63:C67)</f>
        <v>1426000</v>
      </c>
      <c r="D69" s="130"/>
      <c r="E69" s="130">
        <f t="shared" si="35"/>
        <v>5236000</v>
      </c>
      <c r="F69" s="131">
        <f t="shared" ref="F69:O69" si="43">SUM(F9:F16,F19:F25,F28:F31,F34,F37:F41,F44:F54,F57:F60,F63:F67)</f>
        <v>3810000</v>
      </c>
      <c r="G69" s="132">
        <f t="shared" si="43"/>
        <v>3151000</v>
      </c>
      <c r="H69" s="131">
        <f t="shared" si="43"/>
        <v>392000</v>
      </c>
      <c r="I69" s="132">
        <f t="shared" si="43"/>
        <v>212535</v>
      </c>
      <c r="J69" s="131">
        <f t="shared" si="43"/>
        <v>975000</v>
      </c>
      <c r="K69" s="132">
        <f t="shared" si="43"/>
        <v>714363</v>
      </c>
      <c r="L69" s="131">
        <f t="shared" si="43"/>
        <v>1714000</v>
      </c>
      <c r="M69" s="132">
        <f t="shared" si="43"/>
        <v>1470505</v>
      </c>
      <c r="N69" s="131">
        <f t="shared" si="43"/>
        <v>44000</v>
      </c>
      <c r="O69" s="132">
        <f t="shared" si="43"/>
        <v>183452</v>
      </c>
      <c r="P69" s="131">
        <f t="shared" si="36"/>
        <v>3125000</v>
      </c>
      <c r="Q69" s="132">
        <f t="shared" si="37"/>
        <v>2580855</v>
      </c>
      <c r="R69" s="72">
        <f t="shared" si="38"/>
        <v>-97.432905484247385</v>
      </c>
      <c r="S69" s="73">
        <f t="shared" si="39"/>
        <v>-87.524557889976577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99.174865122183434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81.905902887972076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15812000</v>
      </c>
      <c r="C71" s="118"/>
      <c r="D71" s="118"/>
      <c r="E71" s="118">
        <f>$B71      +$C71      +$D71</f>
        <v>15812000</v>
      </c>
      <c r="F71" s="119">
        <v>15812000</v>
      </c>
      <c r="G71" s="120">
        <v>15812000</v>
      </c>
      <c r="H71" s="119">
        <v>1783000</v>
      </c>
      <c r="I71" s="120">
        <v>1065234</v>
      </c>
      <c r="J71" s="119">
        <v>5766000</v>
      </c>
      <c r="K71" s="120">
        <v>2090352</v>
      </c>
      <c r="L71" s="119">
        <v>1685000</v>
      </c>
      <c r="M71" s="120">
        <v>5771991</v>
      </c>
      <c r="N71" s="119">
        <v>6578000</v>
      </c>
      <c r="O71" s="120">
        <v>3775395</v>
      </c>
      <c r="P71" s="119">
        <f>$H71      +$J71      +$L71      +$N71</f>
        <v>15812000</v>
      </c>
      <c r="Q71" s="120">
        <f>$I71      +$K71      +$M71      +$O71</f>
        <v>12702972</v>
      </c>
      <c r="R71" s="59">
        <f>IF(($L71      =0),0,((($N71      -$L71      )/$L71      )*100))</f>
        <v>290.38575667655789</v>
      </c>
      <c r="S71" s="60">
        <f>IF(($M71      =0),0,((($O71      -$M71      )/$M71      )*100))</f>
        <v>-34.591114227309092</v>
      </c>
      <c r="T71" s="59">
        <f>IF(($E71      =0),0,(($P71      /$E71      )*100))</f>
        <v>100</v>
      </c>
      <c r="U71" s="61">
        <f>IF(($E71      =0),0,(($Q71      /$E71      )*100))</f>
        <v>80.337541108019224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15812000</v>
      </c>
      <c r="C73" s="127">
        <f>SUM(C71:C72)</f>
        <v>0</v>
      </c>
      <c r="D73" s="127"/>
      <c r="E73" s="127">
        <f>$B73      +$C73      +$D73</f>
        <v>15812000</v>
      </c>
      <c r="F73" s="128">
        <f t="shared" ref="F73:O73" si="44">SUM(F71:F72)</f>
        <v>15812000</v>
      </c>
      <c r="G73" s="129">
        <f t="shared" si="44"/>
        <v>15812000</v>
      </c>
      <c r="H73" s="128">
        <f t="shared" si="44"/>
        <v>1783000</v>
      </c>
      <c r="I73" s="129">
        <f t="shared" si="44"/>
        <v>1065234</v>
      </c>
      <c r="J73" s="128">
        <f t="shared" si="44"/>
        <v>5766000</v>
      </c>
      <c r="K73" s="129">
        <f t="shared" si="44"/>
        <v>2090352</v>
      </c>
      <c r="L73" s="128">
        <f t="shared" si="44"/>
        <v>1685000</v>
      </c>
      <c r="M73" s="129">
        <f t="shared" si="44"/>
        <v>5771991</v>
      </c>
      <c r="N73" s="128">
        <f t="shared" si="44"/>
        <v>6578000</v>
      </c>
      <c r="O73" s="129">
        <f t="shared" si="44"/>
        <v>3775395</v>
      </c>
      <c r="P73" s="128">
        <f>$H73      +$J73      +$L73      +$N73</f>
        <v>15812000</v>
      </c>
      <c r="Q73" s="129">
        <f>$I73      +$K73      +$M73      +$O73</f>
        <v>12702972</v>
      </c>
      <c r="R73" s="68">
        <f>IF(($L73      =0),0,((($N73      -$L73      )/$L73      )*100))</f>
        <v>290.38575667655789</v>
      </c>
      <c r="S73" s="69">
        <f>IF(($M73      =0),0,((($O73      -$M73      )/$M73      )*100))</f>
        <v>-34.591114227309092</v>
      </c>
      <c r="T73" s="68">
        <f>IF(($E71      =0),0,(($P71      /$E71      )*100))</f>
        <v>100</v>
      </c>
      <c r="U73" s="70">
        <f>IF($E71   =0,0,($Q71   /$E71 )*100)</f>
        <v>80.337541108019224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15812000</v>
      </c>
      <c r="C74" s="130">
        <f>SUM(C71:C72)</f>
        <v>0</v>
      </c>
      <c r="D74" s="130"/>
      <c r="E74" s="130">
        <f>$B74      +$C74      +$D74</f>
        <v>15812000</v>
      </c>
      <c r="F74" s="131">
        <f t="shared" ref="F74:O74" si="45">SUM(F71:F72)</f>
        <v>15812000</v>
      </c>
      <c r="G74" s="132">
        <f t="shared" si="45"/>
        <v>15812000</v>
      </c>
      <c r="H74" s="131">
        <f t="shared" si="45"/>
        <v>1783000</v>
      </c>
      <c r="I74" s="132">
        <f t="shared" si="45"/>
        <v>1065234</v>
      </c>
      <c r="J74" s="131">
        <f t="shared" si="45"/>
        <v>5766000</v>
      </c>
      <c r="K74" s="132">
        <f t="shared" si="45"/>
        <v>2090352</v>
      </c>
      <c r="L74" s="131">
        <f t="shared" si="45"/>
        <v>1685000</v>
      </c>
      <c r="M74" s="132">
        <f t="shared" si="45"/>
        <v>5771991</v>
      </c>
      <c r="N74" s="131">
        <f t="shared" si="45"/>
        <v>6578000</v>
      </c>
      <c r="O74" s="132">
        <f t="shared" si="45"/>
        <v>3775395</v>
      </c>
      <c r="P74" s="131">
        <f>$H74      +$J74      +$L74      +$N74</f>
        <v>15812000</v>
      </c>
      <c r="Q74" s="132">
        <f>$I74      +$K74      +$M74      +$O74</f>
        <v>12702972</v>
      </c>
      <c r="R74" s="72">
        <f>IF(($L74      =0),0,((($N74      -$L74      )/$L74      )*100))</f>
        <v>290.38575667655789</v>
      </c>
      <c r="S74" s="73">
        <f>IF(($M74      =0),0,((($O74      -$M74      )/$M74      )*100))</f>
        <v>-34.591114227309092</v>
      </c>
      <c r="T74" s="72">
        <f>IF(($E71      =0),0,(($P71      /$E71      )*100))</f>
        <v>100</v>
      </c>
      <c r="U74" s="76">
        <f>IF($E71   =0,0,($Q71   /$E71 )*100)</f>
        <v>80.337541108019224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19622000</v>
      </c>
      <c r="C75" s="130">
        <f>SUM(C9:C16,C19:C25,C28:C31,C34,C37:C41,C44:C54,C57:C60,C63:C67,C71:C72)</f>
        <v>1426000</v>
      </c>
      <c r="D75" s="130"/>
      <c r="E75" s="130">
        <f>$B75      +$C75      +$D75</f>
        <v>21048000</v>
      </c>
      <c r="F75" s="131">
        <f t="shared" ref="F75:O75" si="46">SUM(F9:F16,F19:F25,F28:F31,F34,F37:F41,F44:F54,F57:F60,F63:F67,F71:F72)</f>
        <v>19622000</v>
      </c>
      <c r="G75" s="132">
        <f t="shared" si="46"/>
        <v>18963000</v>
      </c>
      <c r="H75" s="131">
        <f t="shared" si="46"/>
        <v>2175000</v>
      </c>
      <c r="I75" s="132">
        <f t="shared" si="46"/>
        <v>1277769</v>
      </c>
      <c r="J75" s="131">
        <f t="shared" si="46"/>
        <v>6741000</v>
      </c>
      <c r="K75" s="132">
        <f t="shared" si="46"/>
        <v>2804715</v>
      </c>
      <c r="L75" s="131">
        <f t="shared" si="46"/>
        <v>3399000</v>
      </c>
      <c r="M75" s="132">
        <f t="shared" si="46"/>
        <v>7242496</v>
      </c>
      <c r="N75" s="131">
        <f t="shared" si="46"/>
        <v>6622000</v>
      </c>
      <c r="O75" s="132">
        <f t="shared" si="46"/>
        <v>3958847</v>
      </c>
      <c r="P75" s="131">
        <f>$H75      +$J75      +$L75      +$N75</f>
        <v>18937000</v>
      </c>
      <c r="Q75" s="132">
        <f>$I75      +$K75      +$M75      +$O75</f>
        <v>15283827</v>
      </c>
      <c r="R75" s="72">
        <f>IF(($L75      =0),0,((($N75      -$L75      )/$L75      )*100))</f>
        <v>94.822006472491907</v>
      </c>
      <c r="S75" s="73">
        <f>IF(($M75      =0),0,((($O75      -$M75      )/$M75      )*100))</f>
        <v>-45.338637397935742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99.862890892791228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80.598149027052685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mJukQ/tcHKrp8aYN2eAjNVJC9a3CuQ+3sKr9vOs1olPq1/MjQb1m+mpzBo0CP+lVJP2BR64EEPQ6AqT/kVTdsw==" saltValue="DWmdas40pJddARToxQ5R4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117000</v>
      </c>
      <c r="I10" s="120">
        <v>33333</v>
      </c>
      <c r="J10" s="119">
        <v>241000</v>
      </c>
      <c r="K10" s="120">
        <v>241762</v>
      </c>
      <c r="L10" s="119">
        <v>541000</v>
      </c>
      <c r="M10" s="120">
        <v>540379</v>
      </c>
      <c r="N10" s="119">
        <v>756000</v>
      </c>
      <c r="O10" s="120">
        <v>756985</v>
      </c>
      <c r="P10" s="119">
        <f t="shared" ref="P10:P17" si="1">$H10      +$J10      +$L10      +$N10</f>
        <v>1655000</v>
      </c>
      <c r="Q10" s="120">
        <f t="shared" ref="Q10:Q17" si="2">$I10      +$K10      +$M10      +$O10</f>
        <v>1572459</v>
      </c>
      <c r="R10" s="59">
        <f t="shared" ref="R10:R17" si="3">IF(($L10      =0),0,((($N10      -$L10      )/$L10      )*100))</f>
        <v>39.741219963031419</v>
      </c>
      <c r="S10" s="60">
        <f t="shared" ref="S10:S17" si="4">IF(($M10      =0),0,((($O10      -$M10      )/$M10      )*100))</f>
        <v>40.08408913003651</v>
      </c>
      <c r="T10" s="59">
        <f t="shared" ref="T10:T17" si="5">IF(($E10      =0),0,(($P10      /$E10      )*100))</f>
        <v>91.944444444444443</v>
      </c>
      <c r="U10" s="61">
        <f t="shared" ref="U10:U17" si="6">IF(($E10      =0),0,(($Q10      /$E10      )*100))</f>
        <v>87.358833333333337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1800000</v>
      </c>
      <c r="C17" s="121">
        <f>SUM(C9:C16)</f>
        <v>0</v>
      </c>
      <c r="D17" s="121"/>
      <c r="E17" s="121">
        <f t="shared" si="0"/>
        <v>1800000</v>
      </c>
      <c r="F17" s="122">
        <f t="shared" ref="F17:O17" si="7">SUM(F9:F16)</f>
        <v>1800000</v>
      </c>
      <c r="G17" s="123">
        <f t="shared" si="7"/>
        <v>1800000</v>
      </c>
      <c r="H17" s="122">
        <f t="shared" si="7"/>
        <v>117000</v>
      </c>
      <c r="I17" s="123">
        <f t="shared" si="7"/>
        <v>33333</v>
      </c>
      <c r="J17" s="122">
        <f t="shared" si="7"/>
        <v>241000</v>
      </c>
      <c r="K17" s="123">
        <f t="shared" si="7"/>
        <v>241762</v>
      </c>
      <c r="L17" s="122">
        <f t="shared" si="7"/>
        <v>541000</v>
      </c>
      <c r="M17" s="123">
        <f t="shared" si="7"/>
        <v>540379</v>
      </c>
      <c r="N17" s="122">
        <f t="shared" si="7"/>
        <v>756000</v>
      </c>
      <c r="O17" s="123">
        <f t="shared" si="7"/>
        <v>756985</v>
      </c>
      <c r="P17" s="122">
        <f t="shared" si="1"/>
        <v>1655000</v>
      </c>
      <c r="Q17" s="123">
        <f t="shared" si="2"/>
        <v>1572459</v>
      </c>
      <c r="R17" s="63">
        <f t="shared" si="3"/>
        <v>39.741219963031419</v>
      </c>
      <c r="S17" s="64">
        <f t="shared" si="4"/>
        <v>40.08408913003651</v>
      </c>
      <c r="T17" s="63">
        <f>IF((SUM($E9:$E14))=0,0,(P17/(SUM($E9:$E14))*100))</f>
        <v>91.944444444444443</v>
      </c>
      <c r="U17" s="65">
        <f>IF((SUM($E9:$E14))=0,0,(Q17/(SUM($E9:$E14))*100))</f>
        <v>87.358833333333337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3259000</v>
      </c>
      <c r="C34" s="118"/>
      <c r="D34" s="118"/>
      <c r="E34" s="118">
        <f>$B34      +$C34      +$D34</f>
        <v>3259000</v>
      </c>
      <c r="F34" s="119">
        <v>3259000</v>
      </c>
      <c r="G34" s="120">
        <v>3259000</v>
      </c>
      <c r="H34" s="119">
        <v>814000</v>
      </c>
      <c r="I34" s="120">
        <v>1277917</v>
      </c>
      <c r="J34" s="119">
        <v>1079000</v>
      </c>
      <c r="K34" s="120">
        <v>665400</v>
      </c>
      <c r="L34" s="119">
        <v>324000</v>
      </c>
      <c r="M34" s="120">
        <v>316019</v>
      </c>
      <c r="N34" s="119">
        <v>157000</v>
      </c>
      <c r="O34" s="120">
        <v>124426</v>
      </c>
      <c r="P34" s="119">
        <f>$H34      +$J34      +$L34      +$N34</f>
        <v>2374000</v>
      </c>
      <c r="Q34" s="120">
        <f>$I34      +$K34      +$M34      +$O34</f>
        <v>2383762</v>
      </c>
      <c r="R34" s="59">
        <f>IF(($L34      =0),0,((($N34      -$L34      )/$L34      )*100))</f>
        <v>-51.543209876543209</v>
      </c>
      <c r="S34" s="60">
        <f>IF(($M34      =0),0,((($O34      -$M34      )/$M34      )*100))</f>
        <v>-60.627050905167089</v>
      </c>
      <c r="T34" s="59">
        <f>IF(($E34      =0),0,(($P34      /$E34      )*100))</f>
        <v>72.844430806996002</v>
      </c>
      <c r="U34" s="61">
        <f>IF(($E34      =0),0,(($Q34      /$E34      )*100))</f>
        <v>73.143970543111379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3259000</v>
      </c>
      <c r="C35" s="121">
        <f>C34</f>
        <v>0</v>
      </c>
      <c r="D35" s="121"/>
      <c r="E35" s="121">
        <f>$B35      +$C35      +$D35</f>
        <v>3259000</v>
      </c>
      <c r="F35" s="122">
        <f t="shared" ref="F35:O35" si="17">F34</f>
        <v>3259000</v>
      </c>
      <c r="G35" s="123">
        <f t="shared" si="17"/>
        <v>3259000</v>
      </c>
      <c r="H35" s="122">
        <f t="shared" si="17"/>
        <v>814000</v>
      </c>
      <c r="I35" s="123">
        <f t="shared" si="17"/>
        <v>1277917</v>
      </c>
      <c r="J35" s="122">
        <f t="shared" si="17"/>
        <v>1079000</v>
      </c>
      <c r="K35" s="123">
        <f t="shared" si="17"/>
        <v>665400</v>
      </c>
      <c r="L35" s="122">
        <f t="shared" si="17"/>
        <v>324000</v>
      </c>
      <c r="M35" s="123">
        <f t="shared" si="17"/>
        <v>316019</v>
      </c>
      <c r="N35" s="122">
        <f t="shared" si="17"/>
        <v>157000</v>
      </c>
      <c r="O35" s="123">
        <f t="shared" si="17"/>
        <v>124426</v>
      </c>
      <c r="P35" s="122">
        <f>$H35      +$J35      +$L35      +$N35</f>
        <v>2374000</v>
      </c>
      <c r="Q35" s="123">
        <f>$I35      +$K35      +$M35      +$O35</f>
        <v>2383762</v>
      </c>
      <c r="R35" s="63">
        <f>IF(($L35      =0),0,((($N35      -$L35      )/$L35      )*100))</f>
        <v>-51.543209876543209</v>
      </c>
      <c r="S35" s="64">
        <f>IF(($M35      =0),0,((($O35      -$M35      )/$M35      )*100))</f>
        <v>-60.627050905167089</v>
      </c>
      <c r="T35" s="63">
        <f>IF($E35   =0,0,($P35   /$E35   )*100)</f>
        <v>72.844430806996002</v>
      </c>
      <c r="U35" s="65">
        <f>IF($E35   =0,0,($Q35   /$E35   )*100)</f>
        <v>73.143970543111379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12444000</v>
      </c>
      <c r="C37" s="118"/>
      <c r="D37" s="118"/>
      <c r="E37" s="118">
        <f t="shared" ref="E37:E42" si="18">$B37      +$C37      +$D37</f>
        <v>12444000</v>
      </c>
      <c r="F37" s="119">
        <v>12444000</v>
      </c>
      <c r="G37" s="120">
        <v>12444000</v>
      </c>
      <c r="H37" s="119">
        <v>4290000</v>
      </c>
      <c r="I37" s="120">
        <v>2963338</v>
      </c>
      <c r="J37" s="119">
        <v>1756000</v>
      </c>
      <c r="K37" s="120">
        <v>3082666</v>
      </c>
      <c r="L37" s="119">
        <v>2224000</v>
      </c>
      <c r="M37" s="120">
        <v>2223822</v>
      </c>
      <c r="N37" s="119">
        <v>4173000</v>
      </c>
      <c r="O37" s="120">
        <v>4172935</v>
      </c>
      <c r="P37" s="119">
        <f t="shared" ref="P37:P42" si="19">$H37      +$J37      +$L37      +$N37</f>
        <v>12443000</v>
      </c>
      <c r="Q37" s="120">
        <f t="shared" ref="Q37:Q42" si="20">$I37      +$K37      +$M37      +$O37</f>
        <v>12442761</v>
      </c>
      <c r="R37" s="59">
        <f t="shared" ref="R37:R42" si="21">IF(($L37      =0),0,((($N37      -$L37      )/$L37      )*100))</f>
        <v>87.634892086330936</v>
      </c>
      <c r="S37" s="60">
        <f t="shared" ref="S37:S42" si="22">IF(($M37      =0),0,((($O37      -$M37      )/$M37      )*100))</f>
        <v>87.646987933386754</v>
      </c>
      <c r="T37" s="59">
        <f t="shared" ref="T37:T42" si="23">IF(($E37      =0),0,(($P37      /$E37      )*100))</f>
        <v>99.99196399871424</v>
      </c>
      <c r="U37" s="61">
        <f t="shared" ref="U37:U42" si="24">IF(($E37      =0),0,(($Q37      /$E37      )*100))</f>
        <v>99.990043394406953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12444000</v>
      </c>
      <c r="C42" s="121">
        <f>SUM(C37:C41)</f>
        <v>0</v>
      </c>
      <c r="D42" s="121"/>
      <c r="E42" s="121">
        <f t="shared" si="18"/>
        <v>12444000</v>
      </c>
      <c r="F42" s="122">
        <f t="shared" ref="F42:O42" si="25">SUM(F37:F41)</f>
        <v>12444000</v>
      </c>
      <c r="G42" s="123">
        <f t="shared" si="25"/>
        <v>12444000</v>
      </c>
      <c r="H42" s="122">
        <f t="shared" si="25"/>
        <v>4290000</v>
      </c>
      <c r="I42" s="123">
        <f t="shared" si="25"/>
        <v>2963338</v>
      </c>
      <c r="J42" s="122">
        <f t="shared" si="25"/>
        <v>1756000</v>
      </c>
      <c r="K42" s="123">
        <f t="shared" si="25"/>
        <v>3082666</v>
      </c>
      <c r="L42" s="122">
        <f t="shared" si="25"/>
        <v>2224000</v>
      </c>
      <c r="M42" s="123">
        <f t="shared" si="25"/>
        <v>2223822</v>
      </c>
      <c r="N42" s="122">
        <f t="shared" si="25"/>
        <v>4173000</v>
      </c>
      <c r="O42" s="123">
        <f t="shared" si="25"/>
        <v>4172935</v>
      </c>
      <c r="P42" s="122">
        <f t="shared" si="19"/>
        <v>12443000</v>
      </c>
      <c r="Q42" s="123">
        <f t="shared" si="20"/>
        <v>12442761</v>
      </c>
      <c r="R42" s="63">
        <f t="shared" si="21"/>
        <v>87.634892086330936</v>
      </c>
      <c r="S42" s="64">
        <f t="shared" si="22"/>
        <v>87.646987933386754</v>
      </c>
      <c r="T42" s="63">
        <f>IF((+$E37+$E40) =0,0,(P42   /(+$E37+$E40) )*100)</f>
        <v>99.99196399871424</v>
      </c>
      <c r="U42" s="65">
        <f>IF((+$E37+$E40) =0,0,(Q42   /(+$E37+$E40) )*100)</f>
        <v>99.990043394406953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17503000</v>
      </c>
      <c r="C69" s="130">
        <f>SUM(C9:C16,C19:C25,C28:C31,C34,C37:C41,C44:C54,C57:C60,C63:C67)</f>
        <v>0</v>
      </c>
      <c r="D69" s="130"/>
      <c r="E69" s="130">
        <f t="shared" si="35"/>
        <v>17503000</v>
      </c>
      <c r="F69" s="131">
        <f t="shared" ref="F69:O69" si="43">SUM(F9:F16,F19:F25,F28:F31,F34,F37:F41,F44:F54,F57:F60,F63:F67)</f>
        <v>17503000</v>
      </c>
      <c r="G69" s="132">
        <f t="shared" si="43"/>
        <v>17503000</v>
      </c>
      <c r="H69" s="131">
        <f t="shared" si="43"/>
        <v>5221000</v>
      </c>
      <c r="I69" s="132">
        <f t="shared" si="43"/>
        <v>4274588</v>
      </c>
      <c r="J69" s="131">
        <f t="shared" si="43"/>
        <v>3076000</v>
      </c>
      <c r="K69" s="132">
        <f t="shared" si="43"/>
        <v>3989828</v>
      </c>
      <c r="L69" s="131">
        <f t="shared" si="43"/>
        <v>3089000</v>
      </c>
      <c r="M69" s="132">
        <f t="shared" si="43"/>
        <v>3080220</v>
      </c>
      <c r="N69" s="131">
        <f t="shared" si="43"/>
        <v>5086000</v>
      </c>
      <c r="O69" s="132">
        <f t="shared" si="43"/>
        <v>5054346</v>
      </c>
      <c r="P69" s="131">
        <f t="shared" si="36"/>
        <v>16472000</v>
      </c>
      <c r="Q69" s="132">
        <f t="shared" si="37"/>
        <v>16398982</v>
      </c>
      <c r="R69" s="72">
        <f t="shared" si="38"/>
        <v>64.648753641955324</v>
      </c>
      <c r="S69" s="73">
        <f t="shared" si="39"/>
        <v>64.090422112706236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94.109581214648912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93.69240701594012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28770000</v>
      </c>
      <c r="C71" s="118"/>
      <c r="D71" s="118"/>
      <c r="E71" s="118">
        <f>$B71      +$C71      +$D71</f>
        <v>28770000</v>
      </c>
      <c r="F71" s="119">
        <v>28770000</v>
      </c>
      <c r="G71" s="120">
        <v>25508000</v>
      </c>
      <c r="H71" s="119">
        <v>5672000</v>
      </c>
      <c r="I71" s="120">
        <v>1501566</v>
      </c>
      <c r="J71" s="119">
        <v>6854000</v>
      </c>
      <c r="K71" s="120">
        <v>6744594</v>
      </c>
      <c r="L71" s="119">
        <v>3468000</v>
      </c>
      <c r="M71" s="120">
        <v>3549092</v>
      </c>
      <c r="N71" s="119">
        <v>9514000</v>
      </c>
      <c r="O71" s="120">
        <v>12375512</v>
      </c>
      <c r="P71" s="119">
        <f>$H71      +$J71      +$L71      +$N71</f>
        <v>25508000</v>
      </c>
      <c r="Q71" s="120">
        <f>$I71      +$K71      +$M71      +$O71</f>
        <v>24170764</v>
      </c>
      <c r="R71" s="59">
        <f>IF(($L71      =0),0,((($N71      -$L71      )/$L71      )*100))</f>
        <v>174.33679354094579</v>
      </c>
      <c r="S71" s="60">
        <f>IF(($M71      =0),0,((($O71      -$M71      )/$M71      )*100))</f>
        <v>248.69515921255351</v>
      </c>
      <c r="T71" s="59">
        <f>IF(($E71      =0),0,(($P71      /$E71      )*100))</f>
        <v>88.661800486618006</v>
      </c>
      <c r="U71" s="61">
        <f>IF(($E71      =0),0,(($Q71      /$E71      )*100))</f>
        <v>84.013778241223491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28770000</v>
      </c>
      <c r="C73" s="127">
        <f>SUM(C71:C72)</f>
        <v>0</v>
      </c>
      <c r="D73" s="127"/>
      <c r="E73" s="127">
        <f>$B73      +$C73      +$D73</f>
        <v>28770000</v>
      </c>
      <c r="F73" s="128">
        <f t="shared" ref="F73:O73" si="44">SUM(F71:F72)</f>
        <v>28770000</v>
      </c>
      <c r="G73" s="129">
        <f t="shared" si="44"/>
        <v>25508000</v>
      </c>
      <c r="H73" s="128">
        <f t="shared" si="44"/>
        <v>5672000</v>
      </c>
      <c r="I73" s="129">
        <f t="shared" si="44"/>
        <v>1501566</v>
      </c>
      <c r="J73" s="128">
        <f t="shared" si="44"/>
        <v>6854000</v>
      </c>
      <c r="K73" s="129">
        <f t="shared" si="44"/>
        <v>6744594</v>
      </c>
      <c r="L73" s="128">
        <f t="shared" si="44"/>
        <v>3468000</v>
      </c>
      <c r="M73" s="129">
        <f t="shared" si="44"/>
        <v>3549092</v>
      </c>
      <c r="N73" s="128">
        <f t="shared" si="44"/>
        <v>9514000</v>
      </c>
      <c r="O73" s="129">
        <f t="shared" si="44"/>
        <v>12375512</v>
      </c>
      <c r="P73" s="128">
        <f>$H73      +$J73      +$L73      +$N73</f>
        <v>25508000</v>
      </c>
      <c r="Q73" s="129">
        <f>$I73      +$K73      +$M73      +$O73</f>
        <v>24170764</v>
      </c>
      <c r="R73" s="68">
        <f>IF(($L73      =0),0,((($N73      -$L73      )/$L73      )*100))</f>
        <v>174.33679354094579</v>
      </c>
      <c r="S73" s="69">
        <f>IF(($M73      =0),0,((($O73      -$M73      )/$M73      )*100))</f>
        <v>248.69515921255351</v>
      </c>
      <c r="T73" s="68">
        <f>IF(($E71      =0),0,(($P71      /$E71      )*100))</f>
        <v>88.661800486618006</v>
      </c>
      <c r="U73" s="70">
        <f>IF($E71   =0,0,($Q71   /$E71 )*100)</f>
        <v>84.013778241223491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28770000</v>
      </c>
      <c r="C74" s="130">
        <f>SUM(C71:C72)</f>
        <v>0</v>
      </c>
      <c r="D74" s="130"/>
      <c r="E74" s="130">
        <f>$B74      +$C74      +$D74</f>
        <v>28770000</v>
      </c>
      <c r="F74" s="131">
        <f t="shared" ref="F74:O74" si="45">SUM(F71:F72)</f>
        <v>28770000</v>
      </c>
      <c r="G74" s="132">
        <f t="shared" si="45"/>
        <v>25508000</v>
      </c>
      <c r="H74" s="131">
        <f t="shared" si="45"/>
        <v>5672000</v>
      </c>
      <c r="I74" s="132">
        <f t="shared" si="45"/>
        <v>1501566</v>
      </c>
      <c r="J74" s="131">
        <f t="shared" si="45"/>
        <v>6854000</v>
      </c>
      <c r="K74" s="132">
        <f t="shared" si="45"/>
        <v>6744594</v>
      </c>
      <c r="L74" s="131">
        <f t="shared" si="45"/>
        <v>3468000</v>
      </c>
      <c r="M74" s="132">
        <f t="shared" si="45"/>
        <v>3549092</v>
      </c>
      <c r="N74" s="131">
        <f t="shared" si="45"/>
        <v>9514000</v>
      </c>
      <c r="O74" s="132">
        <f t="shared" si="45"/>
        <v>12375512</v>
      </c>
      <c r="P74" s="131">
        <f>$H74      +$J74      +$L74      +$N74</f>
        <v>25508000</v>
      </c>
      <c r="Q74" s="132">
        <f>$I74      +$K74      +$M74      +$O74</f>
        <v>24170764</v>
      </c>
      <c r="R74" s="72">
        <f>IF(($L74      =0),0,((($N74      -$L74      )/$L74      )*100))</f>
        <v>174.33679354094579</v>
      </c>
      <c r="S74" s="73">
        <f>IF(($M74      =0),0,((($O74      -$M74      )/$M74      )*100))</f>
        <v>248.69515921255351</v>
      </c>
      <c r="T74" s="72">
        <f>IF(($E71      =0),0,(($P71      /$E71      )*100))</f>
        <v>88.661800486618006</v>
      </c>
      <c r="U74" s="76">
        <f>IF($E71   =0,0,($Q71   /$E71 )*100)</f>
        <v>84.013778241223491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46273000</v>
      </c>
      <c r="C75" s="130">
        <f>SUM(C9:C16,C19:C25,C28:C31,C34,C37:C41,C44:C54,C57:C60,C63:C67,C71:C72)</f>
        <v>0</v>
      </c>
      <c r="D75" s="130"/>
      <c r="E75" s="130">
        <f>$B75      +$C75      +$D75</f>
        <v>46273000</v>
      </c>
      <c r="F75" s="131">
        <f t="shared" ref="F75:O75" si="46">SUM(F9:F16,F19:F25,F28:F31,F34,F37:F41,F44:F54,F57:F60,F63:F67,F71:F72)</f>
        <v>46273000</v>
      </c>
      <c r="G75" s="132">
        <f t="shared" si="46"/>
        <v>43011000</v>
      </c>
      <c r="H75" s="131">
        <f t="shared" si="46"/>
        <v>10893000</v>
      </c>
      <c r="I75" s="132">
        <f t="shared" si="46"/>
        <v>5776154</v>
      </c>
      <c r="J75" s="131">
        <f t="shared" si="46"/>
        <v>9930000</v>
      </c>
      <c r="K75" s="132">
        <f t="shared" si="46"/>
        <v>10734422</v>
      </c>
      <c r="L75" s="131">
        <f t="shared" si="46"/>
        <v>6557000</v>
      </c>
      <c r="M75" s="132">
        <f t="shared" si="46"/>
        <v>6629312</v>
      </c>
      <c r="N75" s="131">
        <f t="shared" si="46"/>
        <v>14600000</v>
      </c>
      <c r="O75" s="132">
        <f t="shared" si="46"/>
        <v>17429858</v>
      </c>
      <c r="P75" s="131">
        <f>$H75      +$J75      +$L75      +$N75</f>
        <v>41980000</v>
      </c>
      <c r="Q75" s="132">
        <f>$I75      +$K75      +$M75      +$O75</f>
        <v>40569746</v>
      </c>
      <c r="R75" s="72">
        <f>IF(($L75      =0),0,((($N75      -$L75      )/$L75      )*100))</f>
        <v>122.6628031111789</v>
      </c>
      <c r="S75" s="73">
        <f>IF(($M75      =0),0,((($O75      -$M75      )/$M75      )*100))</f>
        <v>162.92106933570182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90.722451537613722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87.67476930391372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W3EsnmqTcQfmW3tugQidwP1gL1WEcbOcouVM5zL4tOyzRePVGPoPPY5sls4l4zg1u4ccnE7+7ag67HBWWd20Nw==" saltValue="XriBGWnC5s4m1ux6GzLEn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86000</v>
      </c>
      <c r="I10" s="120">
        <v>127500</v>
      </c>
      <c r="J10" s="119">
        <v>157000</v>
      </c>
      <c r="K10" s="120">
        <v>70700</v>
      </c>
      <c r="L10" s="119">
        <v>741000</v>
      </c>
      <c r="M10" s="120"/>
      <c r="N10" s="119">
        <v>682000</v>
      </c>
      <c r="O10" s="120"/>
      <c r="P10" s="119">
        <f t="shared" ref="P10:P17" si="1">$H10      +$J10      +$L10      +$N10</f>
        <v>1666000</v>
      </c>
      <c r="Q10" s="120">
        <f t="shared" ref="Q10:Q17" si="2">$I10      +$K10      +$M10      +$O10</f>
        <v>198200</v>
      </c>
      <c r="R10" s="59">
        <f t="shared" ref="R10:R17" si="3">IF(($L10      =0),0,((($N10      -$L10      )/$L10      )*100))</f>
        <v>-7.9622132253711202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87.68421052631578</v>
      </c>
      <c r="U10" s="61">
        <f t="shared" ref="U10:U17" si="6">IF(($E10      =0),0,(($Q10      /$E10      )*100))</f>
        <v>10.43157894736842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6000000</v>
      </c>
      <c r="C11" s="118"/>
      <c r="D11" s="118"/>
      <c r="E11" s="118">
        <f t="shared" si="0"/>
        <v>6000000</v>
      </c>
      <c r="F11" s="119">
        <v>6000000</v>
      </c>
      <c r="G11" s="120">
        <v>6000000</v>
      </c>
      <c r="H11" s="119">
        <v>1713000</v>
      </c>
      <c r="I11" s="120">
        <v>1307448</v>
      </c>
      <c r="J11" s="119">
        <v>1787000</v>
      </c>
      <c r="K11" s="120">
        <v>683369</v>
      </c>
      <c r="L11" s="119">
        <v>1501000</v>
      </c>
      <c r="M11" s="120">
        <v>49905</v>
      </c>
      <c r="N11" s="119">
        <v>999000</v>
      </c>
      <c r="O11" s="120">
        <v>40146</v>
      </c>
      <c r="P11" s="119">
        <f t="shared" si="1"/>
        <v>6000000</v>
      </c>
      <c r="Q11" s="120">
        <f t="shared" si="2"/>
        <v>2080868</v>
      </c>
      <c r="R11" s="59">
        <f t="shared" si="3"/>
        <v>-33.444370419720187</v>
      </c>
      <c r="S11" s="60">
        <f t="shared" si="4"/>
        <v>-19.555154794108805</v>
      </c>
      <c r="T11" s="59">
        <f t="shared" si="5"/>
        <v>100</v>
      </c>
      <c r="U11" s="61">
        <f t="shared" si="6"/>
        <v>34.681133333333335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7500000</v>
      </c>
      <c r="C14" s="118"/>
      <c r="D14" s="118"/>
      <c r="E14" s="118">
        <f t="shared" si="0"/>
        <v>7500000</v>
      </c>
      <c r="F14" s="119">
        <v>7500000</v>
      </c>
      <c r="G14" s="120">
        <v>7400000</v>
      </c>
      <c r="H14" s="119">
        <v>66000</v>
      </c>
      <c r="I14" s="120"/>
      <c r="J14" s="119">
        <v>405000</v>
      </c>
      <c r="K14" s="120"/>
      <c r="L14" s="119">
        <v>83000</v>
      </c>
      <c r="M14" s="120"/>
      <c r="N14" s="119">
        <v>225000</v>
      </c>
      <c r="O14" s="120">
        <v>603725</v>
      </c>
      <c r="P14" s="119">
        <f t="shared" si="1"/>
        <v>779000</v>
      </c>
      <c r="Q14" s="120">
        <f t="shared" si="2"/>
        <v>603725</v>
      </c>
      <c r="R14" s="59">
        <f t="shared" si="3"/>
        <v>171.08433734939757</v>
      </c>
      <c r="S14" s="60">
        <f t="shared" si="4"/>
        <v>0</v>
      </c>
      <c r="T14" s="59">
        <f t="shared" si="5"/>
        <v>10.386666666666667</v>
      </c>
      <c r="U14" s="61">
        <f t="shared" si="6"/>
        <v>8.049666666666667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3000000</v>
      </c>
      <c r="C15" s="118"/>
      <c r="D15" s="118"/>
      <c r="E15" s="118">
        <f t="shared" si="0"/>
        <v>3000000</v>
      </c>
      <c r="F15" s="119">
        <v>3000000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18400000</v>
      </c>
      <c r="C17" s="121">
        <f>SUM(C9:C16)</f>
        <v>0</v>
      </c>
      <c r="D17" s="121"/>
      <c r="E17" s="121">
        <f t="shared" si="0"/>
        <v>18400000</v>
      </c>
      <c r="F17" s="122">
        <f t="shared" ref="F17:O17" si="7">SUM(F9:F16)</f>
        <v>18400000</v>
      </c>
      <c r="G17" s="123">
        <f t="shared" si="7"/>
        <v>15300000</v>
      </c>
      <c r="H17" s="122">
        <f t="shared" si="7"/>
        <v>1865000</v>
      </c>
      <c r="I17" s="123">
        <f t="shared" si="7"/>
        <v>1434948</v>
      </c>
      <c r="J17" s="122">
        <f t="shared" si="7"/>
        <v>2349000</v>
      </c>
      <c r="K17" s="123">
        <f t="shared" si="7"/>
        <v>754069</v>
      </c>
      <c r="L17" s="122">
        <f t="shared" si="7"/>
        <v>2325000</v>
      </c>
      <c r="M17" s="123">
        <f t="shared" si="7"/>
        <v>49905</v>
      </c>
      <c r="N17" s="122">
        <f t="shared" si="7"/>
        <v>1906000</v>
      </c>
      <c r="O17" s="123">
        <f t="shared" si="7"/>
        <v>643871</v>
      </c>
      <c r="P17" s="122">
        <f t="shared" si="1"/>
        <v>8445000</v>
      </c>
      <c r="Q17" s="123">
        <f t="shared" si="2"/>
        <v>2882793</v>
      </c>
      <c r="R17" s="63">
        <f t="shared" si="3"/>
        <v>-18.021505376344084</v>
      </c>
      <c r="S17" s="64">
        <f t="shared" si="4"/>
        <v>1190.1933673980564</v>
      </c>
      <c r="T17" s="63">
        <f>IF((SUM($E9:$E14))=0,0,(P17/(SUM($E9:$E14))*100))</f>
        <v>54.837662337662337</v>
      </c>
      <c r="U17" s="65">
        <f>IF((SUM($E9:$E14))=0,0,(Q17/(SUM($E9:$E14))*100))</f>
        <v>18.719435064935062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73504000</v>
      </c>
      <c r="C19" s="118"/>
      <c r="D19" s="118"/>
      <c r="E19" s="118">
        <f t="shared" ref="E19:E26" si="8">$B19      +$C19      +$D19</f>
        <v>73504000</v>
      </c>
      <c r="F19" s="119">
        <v>73504000</v>
      </c>
      <c r="G19" s="120">
        <v>66154000</v>
      </c>
      <c r="H19" s="119">
        <v>7158000</v>
      </c>
      <c r="I19" s="120">
        <v>7157736</v>
      </c>
      <c r="J19" s="119">
        <v>18731000</v>
      </c>
      <c r="K19" s="120">
        <v>4963257</v>
      </c>
      <c r="L19" s="119">
        <v>15566000</v>
      </c>
      <c r="M19" s="120">
        <v>7796222</v>
      </c>
      <c r="N19" s="119">
        <v>23410000</v>
      </c>
      <c r="O19" s="120">
        <v>43852421</v>
      </c>
      <c r="P19" s="119">
        <f t="shared" ref="P19:P26" si="9">$H19      +$J19      +$L19      +$N19</f>
        <v>64865000</v>
      </c>
      <c r="Q19" s="120">
        <f t="shared" ref="Q19:Q26" si="10">$I19      +$K19      +$M19      +$O19</f>
        <v>63769636</v>
      </c>
      <c r="R19" s="59">
        <f t="shared" ref="R19:R26" si="11">IF(($L19      =0),0,((($N19      -$L19      )/$L19      )*100))</f>
        <v>50.391879737890278</v>
      </c>
      <c r="S19" s="60">
        <f t="shared" ref="S19:S26" si="12">IF(($M19      =0),0,((($O19      -$M19      )/$M19      )*100))</f>
        <v>462.48296931513755</v>
      </c>
      <c r="T19" s="59">
        <f t="shared" ref="T19:T26" si="13">IF(($E19      =0),0,(($P19      /$E19      )*100))</f>
        <v>88.246898127993035</v>
      </c>
      <c r="U19" s="61">
        <f t="shared" ref="U19:U26" si="14">IF(($E19      =0),0,(($Q19      /$E19      )*100))</f>
        <v>86.756688071397463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>
        <v>18254000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73504000</v>
      </c>
      <c r="C26" s="121">
        <f>SUM(C19:C25)</f>
        <v>0</v>
      </c>
      <c r="D26" s="121"/>
      <c r="E26" s="121">
        <f t="shared" si="8"/>
        <v>73504000</v>
      </c>
      <c r="F26" s="122">
        <f t="shared" ref="F26:O26" si="15">SUM(F19:F25)</f>
        <v>73504000</v>
      </c>
      <c r="G26" s="123">
        <f t="shared" si="15"/>
        <v>66154000</v>
      </c>
      <c r="H26" s="122">
        <f t="shared" si="15"/>
        <v>7158000</v>
      </c>
      <c r="I26" s="123">
        <f t="shared" si="15"/>
        <v>7157736</v>
      </c>
      <c r="J26" s="122">
        <f t="shared" si="15"/>
        <v>18731000</v>
      </c>
      <c r="K26" s="123">
        <f t="shared" si="15"/>
        <v>4963257</v>
      </c>
      <c r="L26" s="122">
        <f t="shared" si="15"/>
        <v>15566000</v>
      </c>
      <c r="M26" s="123">
        <f t="shared" si="15"/>
        <v>7796222</v>
      </c>
      <c r="N26" s="122">
        <f t="shared" si="15"/>
        <v>23410000</v>
      </c>
      <c r="O26" s="123">
        <f t="shared" si="15"/>
        <v>43852421</v>
      </c>
      <c r="P26" s="122">
        <f t="shared" si="9"/>
        <v>64865000</v>
      </c>
      <c r="Q26" s="123">
        <f t="shared" si="10"/>
        <v>63769636</v>
      </c>
      <c r="R26" s="63">
        <f t="shared" si="11"/>
        <v>50.391879737890278</v>
      </c>
      <c r="S26" s="64">
        <f t="shared" si="12"/>
        <v>462.48296931513755</v>
      </c>
      <c r="T26" s="63">
        <f>IF(($E26-$E21-$E25)   =0,0,($P26   /($E26-$E21-$E25)   )*100)</f>
        <v>88.246898127993035</v>
      </c>
      <c r="U26" s="65">
        <f>IF(($E26-$E21-$E25)   =0,0,($Q26   /($E26-$E21-$E25)   )*100)</f>
        <v>86.756688071397463</v>
      </c>
      <c r="V26" s="122">
        <f>SUM(V19:V25)</f>
        <v>18254000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250300000</v>
      </c>
      <c r="C30" s="118"/>
      <c r="D30" s="118"/>
      <c r="E30" s="118">
        <f>$B30      +$C30      +$D30</f>
        <v>250300000</v>
      </c>
      <c r="F30" s="119">
        <v>250300000</v>
      </c>
      <c r="G30" s="120">
        <v>250300000</v>
      </c>
      <c r="H30" s="119">
        <v>29956000</v>
      </c>
      <c r="I30" s="120">
        <v>34088839</v>
      </c>
      <c r="J30" s="119">
        <v>108072000</v>
      </c>
      <c r="K30" s="120">
        <v>45555329</v>
      </c>
      <c r="L30" s="119">
        <v>81565000</v>
      </c>
      <c r="M30" s="120">
        <v>50585161</v>
      </c>
      <c r="N30" s="119">
        <v>30707000</v>
      </c>
      <c r="O30" s="120">
        <v>338853471</v>
      </c>
      <c r="P30" s="119">
        <f>$H30      +$J30      +$L30      +$N30</f>
        <v>250300000</v>
      </c>
      <c r="Q30" s="120">
        <f>$I30      +$K30      +$M30      +$O30</f>
        <v>469082800</v>
      </c>
      <c r="R30" s="59">
        <f>IF(($L30      =0),0,((($N30      -$L30      )/$L30      )*100))</f>
        <v>-62.352724820695151</v>
      </c>
      <c r="S30" s="60">
        <f>IF(($M30      =0),0,((($O30      -$M30      )/$M30      )*100))</f>
        <v>569.86733718214316</v>
      </c>
      <c r="T30" s="59">
        <f>IF(($E30      =0),0,(($P30      /$E30      )*100))</f>
        <v>100</v>
      </c>
      <c r="U30" s="61">
        <f>IF(($E30      =0),0,(($Q30      /$E30      )*100))</f>
        <v>187.40823012385138</v>
      </c>
      <c r="V30" s="119">
        <v>221988000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250300000</v>
      </c>
      <c r="C32" s="121">
        <f>SUM(C28:C31)</f>
        <v>0</v>
      </c>
      <c r="D32" s="121"/>
      <c r="E32" s="121">
        <f>$B32      +$C32      +$D32</f>
        <v>250300000</v>
      </c>
      <c r="F32" s="122">
        <f t="shared" ref="F32:O32" si="16">SUM(F28:F31)</f>
        <v>250300000</v>
      </c>
      <c r="G32" s="123">
        <f t="shared" si="16"/>
        <v>250300000</v>
      </c>
      <c r="H32" s="122">
        <f t="shared" si="16"/>
        <v>29956000</v>
      </c>
      <c r="I32" s="123">
        <f t="shared" si="16"/>
        <v>34088839</v>
      </c>
      <c r="J32" s="122">
        <f t="shared" si="16"/>
        <v>108072000</v>
      </c>
      <c r="K32" s="123">
        <f t="shared" si="16"/>
        <v>45555329</v>
      </c>
      <c r="L32" s="122">
        <f t="shared" si="16"/>
        <v>81565000</v>
      </c>
      <c r="M32" s="123">
        <f t="shared" si="16"/>
        <v>50585161</v>
      </c>
      <c r="N32" s="122">
        <f t="shared" si="16"/>
        <v>30707000</v>
      </c>
      <c r="O32" s="123">
        <f t="shared" si="16"/>
        <v>338853471</v>
      </c>
      <c r="P32" s="122">
        <f>$H32      +$J32      +$L32      +$N32</f>
        <v>250300000</v>
      </c>
      <c r="Q32" s="123">
        <f>$I32      +$K32      +$M32      +$O32</f>
        <v>469082800</v>
      </c>
      <c r="R32" s="63">
        <f>IF(($L32      =0),0,((($N32      -$L32      )/$L32      )*100))</f>
        <v>-62.352724820695151</v>
      </c>
      <c r="S32" s="64">
        <f>IF(($M32      =0),0,((($O32      -$M32      )/$M32      )*100))</f>
        <v>569.86733718214316</v>
      </c>
      <c r="T32" s="63">
        <f>IF($E32   =0,0,($P32   /$E32   )*100)</f>
        <v>100</v>
      </c>
      <c r="U32" s="65">
        <f>IF($E32   =0,0,($Q32   /$E32   )*100)</f>
        <v>187.40823012385138</v>
      </c>
      <c r="V32" s="122">
        <f>SUM(V28:V31)</f>
        <v>221988000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2677000</v>
      </c>
      <c r="C34" s="118"/>
      <c r="D34" s="118"/>
      <c r="E34" s="118">
        <f>$B34      +$C34      +$D34</f>
        <v>2677000</v>
      </c>
      <c r="F34" s="119">
        <v>2677000</v>
      </c>
      <c r="G34" s="120">
        <v>2677000</v>
      </c>
      <c r="H34" s="119">
        <v>124000</v>
      </c>
      <c r="I34" s="120">
        <v>231565</v>
      </c>
      <c r="J34" s="119">
        <v>159000</v>
      </c>
      <c r="K34" s="120">
        <v>159350</v>
      </c>
      <c r="L34" s="119">
        <v>493000</v>
      </c>
      <c r="M34" s="120"/>
      <c r="N34" s="119">
        <v>459000</v>
      </c>
      <c r="O34" s="120"/>
      <c r="P34" s="119">
        <f>$H34      +$J34      +$L34      +$N34</f>
        <v>1235000</v>
      </c>
      <c r="Q34" s="120">
        <f>$I34      +$K34      +$M34      +$O34</f>
        <v>390915</v>
      </c>
      <c r="R34" s="59">
        <f>IF(($L34      =0),0,((($N34      -$L34      )/$L34      )*100))</f>
        <v>-6.8965517241379306</v>
      </c>
      <c r="S34" s="60">
        <f>IF(($M34      =0),0,((($O34      -$M34      )/$M34      )*100))</f>
        <v>0</v>
      </c>
      <c r="T34" s="59">
        <f>IF(($E34      =0),0,(($P34      /$E34      )*100))</f>
        <v>46.1337317893164</v>
      </c>
      <c r="U34" s="61">
        <f>IF(($E34      =0),0,(($Q34      /$E34      )*100))</f>
        <v>14.602726933134106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2677000</v>
      </c>
      <c r="C35" s="121">
        <f>C34</f>
        <v>0</v>
      </c>
      <c r="D35" s="121"/>
      <c r="E35" s="121">
        <f>$B35      +$C35      +$D35</f>
        <v>2677000</v>
      </c>
      <c r="F35" s="122">
        <f t="shared" ref="F35:O35" si="17">F34</f>
        <v>2677000</v>
      </c>
      <c r="G35" s="123">
        <f t="shared" si="17"/>
        <v>2677000</v>
      </c>
      <c r="H35" s="122">
        <f t="shared" si="17"/>
        <v>124000</v>
      </c>
      <c r="I35" s="123">
        <f t="shared" si="17"/>
        <v>231565</v>
      </c>
      <c r="J35" s="122">
        <f t="shared" si="17"/>
        <v>159000</v>
      </c>
      <c r="K35" s="123">
        <f t="shared" si="17"/>
        <v>159350</v>
      </c>
      <c r="L35" s="122">
        <f t="shared" si="17"/>
        <v>493000</v>
      </c>
      <c r="M35" s="123">
        <f t="shared" si="17"/>
        <v>0</v>
      </c>
      <c r="N35" s="122">
        <f t="shared" si="17"/>
        <v>459000</v>
      </c>
      <c r="O35" s="123">
        <f t="shared" si="17"/>
        <v>0</v>
      </c>
      <c r="P35" s="122">
        <f>$H35      +$J35      +$L35      +$N35</f>
        <v>1235000</v>
      </c>
      <c r="Q35" s="123">
        <f>$I35      +$K35      +$M35      +$O35</f>
        <v>390915</v>
      </c>
      <c r="R35" s="63">
        <f>IF(($L35      =0),0,((($N35      -$L35      )/$L35      )*100))</f>
        <v>-6.8965517241379306</v>
      </c>
      <c r="S35" s="64">
        <f>IF(($M35      =0),0,((($O35      -$M35      )/$M35      )*100))</f>
        <v>0</v>
      </c>
      <c r="T35" s="63">
        <f>IF($E35   =0,0,($P35   /$E35   )*100)</f>
        <v>46.1337317893164</v>
      </c>
      <c r="U35" s="65">
        <f>IF($E35   =0,0,($Q35   /$E35   )*100)</f>
        <v>14.602726933134106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3700000</v>
      </c>
      <c r="C37" s="118"/>
      <c r="D37" s="118"/>
      <c r="E37" s="118">
        <f t="shared" ref="E37:E42" si="18">$B37      +$C37      +$D37</f>
        <v>3700000</v>
      </c>
      <c r="F37" s="119">
        <v>3700000</v>
      </c>
      <c r="G37" s="120">
        <v>1665000</v>
      </c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3700000</v>
      </c>
      <c r="C42" s="121">
        <f>SUM(C37:C41)</f>
        <v>0</v>
      </c>
      <c r="D42" s="121"/>
      <c r="E42" s="121">
        <f t="shared" si="18"/>
        <v>3700000</v>
      </c>
      <c r="F42" s="122">
        <f t="shared" ref="F42:O42" si="25">SUM(F37:F41)</f>
        <v>3700000</v>
      </c>
      <c r="G42" s="123">
        <f t="shared" si="25"/>
        <v>1665000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348581000</v>
      </c>
      <c r="C69" s="130">
        <f>SUM(C9:C16,C19:C25,C28:C31,C34,C37:C41,C44:C54,C57:C60,C63:C67)</f>
        <v>0</v>
      </c>
      <c r="D69" s="130"/>
      <c r="E69" s="130">
        <f t="shared" si="35"/>
        <v>348581000</v>
      </c>
      <c r="F69" s="131">
        <f t="shared" ref="F69:O69" si="43">SUM(F9:F16,F19:F25,F28:F31,F34,F37:F41,F44:F54,F57:F60,F63:F67)</f>
        <v>348581000</v>
      </c>
      <c r="G69" s="132">
        <f t="shared" si="43"/>
        <v>336096000</v>
      </c>
      <c r="H69" s="131">
        <f t="shared" si="43"/>
        <v>39103000</v>
      </c>
      <c r="I69" s="132">
        <f t="shared" si="43"/>
        <v>42913088</v>
      </c>
      <c r="J69" s="131">
        <f t="shared" si="43"/>
        <v>129311000</v>
      </c>
      <c r="K69" s="132">
        <f t="shared" si="43"/>
        <v>51432005</v>
      </c>
      <c r="L69" s="131">
        <f t="shared" si="43"/>
        <v>99949000</v>
      </c>
      <c r="M69" s="132">
        <f t="shared" si="43"/>
        <v>58431288</v>
      </c>
      <c r="N69" s="131">
        <f t="shared" si="43"/>
        <v>56482000</v>
      </c>
      <c r="O69" s="132">
        <f t="shared" si="43"/>
        <v>383349763</v>
      </c>
      <c r="P69" s="131">
        <f t="shared" si="36"/>
        <v>324845000</v>
      </c>
      <c r="Q69" s="132">
        <f t="shared" si="37"/>
        <v>536126144</v>
      </c>
      <c r="R69" s="72">
        <f t="shared" si="38"/>
        <v>-43.489179481535587</v>
      </c>
      <c r="S69" s="73">
        <f t="shared" si="39"/>
        <v>556.06933566140106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93.999670120753166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155.13762157063033</v>
      </c>
      <c r="V69" s="131">
        <f>SUM(V9:V16,V19:V25,V28:V31,V34,V37:V41,V44:V54,V57:V60,V63:V67)</f>
        <v>240242000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348581000</v>
      </c>
      <c r="C75" s="130">
        <f>SUM(C9:C16,C19:C25,C28:C31,C34,C37:C41,C44:C54,C57:C60,C63:C67,C71:C72)</f>
        <v>0</v>
      </c>
      <c r="D75" s="130"/>
      <c r="E75" s="130">
        <f>$B75      +$C75      +$D75</f>
        <v>348581000</v>
      </c>
      <c r="F75" s="131">
        <f t="shared" ref="F75:O75" si="46">SUM(F9:F16,F19:F25,F28:F31,F34,F37:F41,F44:F54,F57:F60,F63:F67,F71:F72)</f>
        <v>348581000</v>
      </c>
      <c r="G75" s="132">
        <f t="shared" si="46"/>
        <v>336096000</v>
      </c>
      <c r="H75" s="131">
        <f t="shared" si="46"/>
        <v>39103000</v>
      </c>
      <c r="I75" s="132">
        <f t="shared" si="46"/>
        <v>42913088</v>
      </c>
      <c r="J75" s="131">
        <f t="shared" si="46"/>
        <v>129311000</v>
      </c>
      <c r="K75" s="132">
        <f t="shared" si="46"/>
        <v>51432005</v>
      </c>
      <c r="L75" s="131">
        <f t="shared" si="46"/>
        <v>99949000</v>
      </c>
      <c r="M75" s="132">
        <f t="shared" si="46"/>
        <v>58431288</v>
      </c>
      <c r="N75" s="131">
        <f t="shared" si="46"/>
        <v>56482000</v>
      </c>
      <c r="O75" s="132">
        <f t="shared" si="46"/>
        <v>383349763</v>
      </c>
      <c r="P75" s="131">
        <f>$H75      +$J75      +$L75      +$N75</f>
        <v>324845000</v>
      </c>
      <c r="Q75" s="132">
        <f>$I75      +$K75      +$M75      +$O75</f>
        <v>536126144</v>
      </c>
      <c r="R75" s="72">
        <f>IF(($L75      =0),0,((($N75      -$L75      )/$L75      )*100))</f>
        <v>-43.489179481535587</v>
      </c>
      <c r="S75" s="73">
        <f>IF(($M75      =0),0,((($O75      -$M75      )/$M75      )*100))</f>
        <v>556.06933566140106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93.999670120753166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155.13762157063033</v>
      </c>
      <c r="V75" s="131">
        <f>SUM(V9:V16,V19:V25,V28:V31,V34,V37:V41,V44:V54,V57:V60,V63:V67,V71:V72)</f>
        <v>240242000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z+IjI6YnqEjVJbTGpYSBEW1jG0dXes8N30Lv2AmblRG7GovVYfXT7d2pCcBsjSx3A+kEfGU9DMz9KBqBUxjy6A==" saltValue="kkLnJtA3ylQ/q1zFrVeB/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2800000</v>
      </c>
      <c r="C10" s="118"/>
      <c r="D10" s="118"/>
      <c r="E10" s="118">
        <f t="shared" ref="E10:E17" si="0">$B10      +$C10      +$D10</f>
        <v>2800000</v>
      </c>
      <c r="F10" s="119">
        <v>2800000</v>
      </c>
      <c r="G10" s="120">
        <v>2800000</v>
      </c>
      <c r="H10" s="119">
        <v>918000</v>
      </c>
      <c r="I10" s="120">
        <v>917537</v>
      </c>
      <c r="J10" s="119">
        <v>393000</v>
      </c>
      <c r="K10" s="120">
        <v>393011</v>
      </c>
      <c r="L10" s="119">
        <v>523000</v>
      </c>
      <c r="M10" s="120">
        <v>522379</v>
      </c>
      <c r="N10" s="119">
        <v>320000</v>
      </c>
      <c r="O10" s="120">
        <v>967072</v>
      </c>
      <c r="P10" s="119">
        <f t="shared" ref="P10:P17" si="1">$H10      +$J10      +$L10      +$N10</f>
        <v>2154000</v>
      </c>
      <c r="Q10" s="120">
        <f t="shared" ref="Q10:Q17" si="2">$I10      +$K10      +$M10      +$O10</f>
        <v>2799999</v>
      </c>
      <c r="R10" s="59">
        <f t="shared" ref="R10:R17" si="3">IF(($L10      =0),0,((($N10      -$L10      )/$L10      )*100))</f>
        <v>-38.814531548757166</v>
      </c>
      <c r="S10" s="60">
        <f t="shared" ref="S10:S17" si="4">IF(($M10      =0),0,((($O10      -$M10      )/$M10      )*100))</f>
        <v>85.128422084348728</v>
      </c>
      <c r="T10" s="59">
        <f t="shared" ref="T10:T17" si="5">IF(($E10      =0),0,(($P10      /$E10      )*100))</f>
        <v>76.928571428571431</v>
      </c>
      <c r="U10" s="61">
        <f t="shared" ref="U10:U17" si="6">IF(($E10      =0),0,(($Q10      /$E10      )*100))</f>
        <v>99.999964285714285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2800000</v>
      </c>
      <c r="C17" s="121">
        <f>SUM(C9:C16)</f>
        <v>0</v>
      </c>
      <c r="D17" s="121"/>
      <c r="E17" s="121">
        <f t="shared" si="0"/>
        <v>2800000</v>
      </c>
      <c r="F17" s="122">
        <f t="shared" ref="F17:O17" si="7">SUM(F9:F16)</f>
        <v>2800000</v>
      </c>
      <c r="G17" s="123">
        <f t="shared" si="7"/>
        <v>2800000</v>
      </c>
      <c r="H17" s="122">
        <f t="shared" si="7"/>
        <v>918000</v>
      </c>
      <c r="I17" s="123">
        <f t="shared" si="7"/>
        <v>917537</v>
      </c>
      <c r="J17" s="122">
        <f t="shared" si="7"/>
        <v>393000</v>
      </c>
      <c r="K17" s="123">
        <f t="shared" si="7"/>
        <v>393011</v>
      </c>
      <c r="L17" s="122">
        <f t="shared" si="7"/>
        <v>523000</v>
      </c>
      <c r="M17" s="123">
        <f t="shared" si="7"/>
        <v>522379</v>
      </c>
      <c r="N17" s="122">
        <f t="shared" si="7"/>
        <v>320000</v>
      </c>
      <c r="O17" s="123">
        <f t="shared" si="7"/>
        <v>967072</v>
      </c>
      <c r="P17" s="122">
        <f t="shared" si="1"/>
        <v>2154000</v>
      </c>
      <c r="Q17" s="123">
        <f t="shared" si="2"/>
        <v>2799999</v>
      </c>
      <c r="R17" s="63">
        <f t="shared" si="3"/>
        <v>-38.814531548757166</v>
      </c>
      <c r="S17" s="64">
        <f t="shared" si="4"/>
        <v>85.128422084348728</v>
      </c>
      <c r="T17" s="63">
        <f>IF((SUM($E9:$E14))=0,0,(P17/(SUM($E9:$E14))*100))</f>
        <v>76.928571428571431</v>
      </c>
      <c r="U17" s="65">
        <f>IF((SUM($E9:$E14))=0,0,(Q17/(SUM($E9:$E14))*100))</f>
        <v>99.999964285714285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1734000</v>
      </c>
      <c r="C34" s="118"/>
      <c r="D34" s="118"/>
      <c r="E34" s="118">
        <f>$B34      +$C34      +$D34</f>
        <v>1734000</v>
      </c>
      <c r="F34" s="119">
        <v>1734000</v>
      </c>
      <c r="G34" s="120">
        <v>1734000</v>
      </c>
      <c r="H34" s="119">
        <v>434000</v>
      </c>
      <c r="I34" s="120">
        <v>475517</v>
      </c>
      <c r="J34" s="119">
        <v>780000</v>
      </c>
      <c r="K34" s="120">
        <v>943442</v>
      </c>
      <c r="L34" s="119">
        <v>315000</v>
      </c>
      <c r="M34" s="120">
        <v>711679</v>
      </c>
      <c r="N34" s="119"/>
      <c r="O34" s="120">
        <v>-279036</v>
      </c>
      <c r="P34" s="119">
        <f>$H34      +$J34      +$L34      +$N34</f>
        <v>1529000</v>
      </c>
      <c r="Q34" s="120">
        <f>$I34      +$K34      +$M34      +$O34</f>
        <v>1851602</v>
      </c>
      <c r="R34" s="59">
        <f>IF(($L34      =0),0,((($N34      -$L34      )/$L34      )*100))</f>
        <v>-100</v>
      </c>
      <c r="S34" s="60">
        <f>IF(($M34      =0),0,((($O34      -$M34      )/$M34      )*100))</f>
        <v>-139.20812613551897</v>
      </c>
      <c r="T34" s="59">
        <f>IF(($E34      =0),0,(($P34      /$E34      )*100))</f>
        <v>88.177623990772787</v>
      </c>
      <c r="U34" s="61">
        <f>IF(($E34      =0),0,(($Q34      /$E34      )*100))</f>
        <v>106.78212226066897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1734000</v>
      </c>
      <c r="C35" s="121">
        <f>C34</f>
        <v>0</v>
      </c>
      <c r="D35" s="121"/>
      <c r="E35" s="121">
        <f>$B35      +$C35      +$D35</f>
        <v>1734000</v>
      </c>
      <c r="F35" s="122">
        <f t="shared" ref="F35:O35" si="17">F34</f>
        <v>1734000</v>
      </c>
      <c r="G35" s="123">
        <f t="shared" si="17"/>
        <v>1734000</v>
      </c>
      <c r="H35" s="122">
        <f t="shared" si="17"/>
        <v>434000</v>
      </c>
      <c r="I35" s="123">
        <f t="shared" si="17"/>
        <v>475517</v>
      </c>
      <c r="J35" s="122">
        <f t="shared" si="17"/>
        <v>780000</v>
      </c>
      <c r="K35" s="123">
        <f t="shared" si="17"/>
        <v>943442</v>
      </c>
      <c r="L35" s="122">
        <f t="shared" si="17"/>
        <v>315000</v>
      </c>
      <c r="M35" s="123">
        <f t="shared" si="17"/>
        <v>711679</v>
      </c>
      <c r="N35" s="122">
        <f t="shared" si="17"/>
        <v>0</v>
      </c>
      <c r="O35" s="123">
        <f t="shared" si="17"/>
        <v>-279036</v>
      </c>
      <c r="P35" s="122">
        <f>$H35      +$J35      +$L35      +$N35</f>
        <v>1529000</v>
      </c>
      <c r="Q35" s="123">
        <f>$I35      +$K35      +$M35      +$O35</f>
        <v>1851602</v>
      </c>
      <c r="R35" s="63">
        <f>IF(($L35      =0),0,((($N35      -$L35      )/$L35      )*100))</f>
        <v>-100</v>
      </c>
      <c r="S35" s="64">
        <f>IF(($M35      =0),0,((($O35      -$M35      )/$M35      )*100))</f>
        <v>-139.20812613551897</v>
      </c>
      <c r="T35" s="63">
        <f>IF($E35   =0,0,($P35   /$E35   )*100)</f>
        <v>88.177623990772787</v>
      </c>
      <c r="U35" s="65">
        <f>IF($E35   =0,0,($Q35   /$E35   )*100)</f>
        <v>106.78212226066897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1147000</v>
      </c>
      <c r="C37" s="118"/>
      <c r="D37" s="118"/>
      <c r="E37" s="118">
        <f t="shared" ref="E37:E42" si="18">$B37      +$C37      +$D37</f>
        <v>1147000</v>
      </c>
      <c r="F37" s="119">
        <v>1147000</v>
      </c>
      <c r="G37" s="120">
        <v>1147000</v>
      </c>
      <c r="H37" s="119"/>
      <c r="I37" s="120"/>
      <c r="J37" s="119">
        <v>745000</v>
      </c>
      <c r="K37" s="120">
        <v>97796</v>
      </c>
      <c r="L37" s="119"/>
      <c r="M37" s="120"/>
      <c r="N37" s="119"/>
      <c r="O37" s="120">
        <v>1049934</v>
      </c>
      <c r="P37" s="119">
        <f t="shared" ref="P37:P42" si="19">$H37      +$J37      +$L37      +$N37</f>
        <v>745000</v>
      </c>
      <c r="Q37" s="120">
        <f t="shared" ref="Q37:Q42" si="20">$I37      +$K37      +$M37      +$O37</f>
        <v>1147730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64.952048823016568</v>
      </c>
      <c r="U37" s="61">
        <f t="shared" ref="U37:U42" si="24">IF(($E37      =0),0,(($Q37      /$E37      )*100))</f>
        <v>100.06364428945074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1147000</v>
      </c>
      <c r="C42" s="121">
        <f>SUM(C37:C41)</f>
        <v>0</v>
      </c>
      <c r="D42" s="121"/>
      <c r="E42" s="121">
        <f t="shared" si="18"/>
        <v>1147000</v>
      </c>
      <c r="F42" s="122">
        <f t="shared" ref="F42:O42" si="25">SUM(F37:F41)</f>
        <v>1147000</v>
      </c>
      <c r="G42" s="123">
        <f t="shared" si="25"/>
        <v>1147000</v>
      </c>
      <c r="H42" s="122">
        <f t="shared" si="25"/>
        <v>0</v>
      </c>
      <c r="I42" s="123">
        <f t="shared" si="25"/>
        <v>0</v>
      </c>
      <c r="J42" s="122">
        <f t="shared" si="25"/>
        <v>745000</v>
      </c>
      <c r="K42" s="123">
        <f t="shared" si="25"/>
        <v>97796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1049934</v>
      </c>
      <c r="P42" s="122">
        <f t="shared" si="19"/>
        <v>745000</v>
      </c>
      <c r="Q42" s="123">
        <f t="shared" si="20"/>
        <v>1147730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64.952048823016568</v>
      </c>
      <c r="U42" s="65">
        <f>IF((+$E37+$E40) =0,0,(Q42   /(+$E37+$E40) )*100)</f>
        <v>100.06364428945074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12600000</v>
      </c>
      <c r="C53" s="118"/>
      <c r="D53" s="118"/>
      <c r="E53" s="118">
        <f t="shared" si="26"/>
        <v>12600000</v>
      </c>
      <c r="F53" s="119">
        <v>12600000</v>
      </c>
      <c r="G53" s="120">
        <v>12600000</v>
      </c>
      <c r="H53" s="119">
        <v>496000</v>
      </c>
      <c r="I53" s="120">
        <v>496242</v>
      </c>
      <c r="J53" s="119">
        <v>1296000</v>
      </c>
      <c r="K53" s="120">
        <v>1357454</v>
      </c>
      <c r="L53" s="119">
        <v>3418000</v>
      </c>
      <c r="M53" s="120">
        <v>5459202</v>
      </c>
      <c r="N53" s="119">
        <v>7390000</v>
      </c>
      <c r="O53" s="120">
        <v>5287102</v>
      </c>
      <c r="P53" s="119">
        <f t="shared" si="27"/>
        <v>12600000</v>
      </c>
      <c r="Q53" s="120">
        <f t="shared" si="28"/>
        <v>12600000</v>
      </c>
      <c r="R53" s="59">
        <f t="shared" si="29"/>
        <v>116.20830895260386</v>
      </c>
      <c r="S53" s="60">
        <f t="shared" si="30"/>
        <v>-3.1524753984190363</v>
      </c>
      <c r="T53" s="59">
        <f t="shared" si="31"/>
        <v>100</v>
      </c>
      <c r="U53" s="61">
        <f t="shared" si="32"/>
        <v>100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12600000</v>
      </c>
      <c r="C55" s="121">
        <f>SUM(C44:C54)</f>
        <v>0</v>
      </c>
      <c r="D55" s="121"/>
      <c r="E55" s="121">
        <f t="shared" si="26"/>
        <v>12600000</v>
      </c>
      <c r="F55" s="122">
        <f t="shared" ref="F55:O55" si="33">SUM(F44:F54)</f>
        <v>12600000</v>
      </c>
      <c r="G55" s="123">
        <f t="shared" si="33"/>
        <v>12600000</v>
      </c>
      <c r="H55" s="122">
        <f t="shared" si="33"/>
        <v>496000</v>
      </c>
      <c r="I55" s="123">
        <f t="shared" si="33"/>
        <v>496242</v>
      </c>
      <c r="J55" s="122">
        <f t="shared" si="33"/>
        <v>1296000</v>
      </c>
      <c r="K55" s="123">
        <f t="shared" si="33"/>
        <v>1357454</v>
      </c>
      <c r="L55" s="122">
        <f t="shared" si="33"/>
        <v>3418000</v>
      </c>
      <c r="M55" s="123">
        <f t="shared" si="33"/>
        <v>5459202</v>
      </c>
      <c r="N55" s="122">
        <f t="shared" si="33"/>
        <v>7390000</v>
      </c>
      <c r="O55" s="123">
        <f t="shared" si="33"/>
        <v>5287102</v>
      </c>
      <c r="P55" s="122">
        <f t="shared" si="27"/>
        <v>12600000</v>
      </c>
      <c r="Q55" s="123">
        <f t="shared" si="28"/>
        <v>12600000</v>
      </c>
      <c r="R55" s="63">
        <f t="shared" si="29"/>
        <v>116.20830895260386</v>
      </c>
      <c r="S55" s="64">
        <f t="shared" si="30"/>
        <v>-3.1524753984190363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100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18281000</v>
      </c>
      <c r="C69" s="130">
        <f>SUM(C9:C16,C19:C25,C28:C31,C34,C37:C41,C44:C54,C57:C60,C63:C67)</f>
        <v>0</v>
      </c>
      <c r="D69" s="130"/>
      <c r="E69" s="130">
        <f t="shared" si="35"/>
        <v>18281000</v>
      </c>
      <c r="F69" s="131">
        <f t="shared" ref="F69:O69" si="43">SUM(F9:F16,F19:F25,F28:F31,F34,F37:F41,F44:F54,F57:F60,F63:F67)</f>
        <v>18281000</v>
      </c>
      <c r="G69" s="132">
        <f t="shared" si="43"/>
        <v>18281000</v>
      </c>
      <c r="H69" s="131">
        <f t="shared" si="43"/>
        <v>1848000</v>
      </c>
      <c r="I69" s="132">
        <f t="shared" si="43"/>
        <v>1889296</v>
      </c>
      <c r="J69" s="131">
        <f t="shared" si="43"/>
        <v>3214000</v>
      </c>
      <c r="K69" s="132">
        <f t="shared" si="43"/>
        <v>2791703</v>
      </c>
      <c r="L69" s="131">
        <f t="shared" si="43"/>
        <v>4256000</v>
      </c>
      <c r="M69" s="132">
        <f t="shared" si="43"/>
        <v>6693260</v>
      </c>
      <c r="N69" s="131">
        <f t="shared" si="43"/>
        <v>7710000</v>
      </c>
      <c r="O69" s="132">
        <f t="shared" si="43"/>
        <v>7025072</v>
      </c>
      <c r="P69" s="131">
        <f t="shared" si="36"/>
        <v>17028000</v>
      </c>
      <c r="Q69" s="132">
        <f t="shared" si="37"/>
        <v>18399331</v>
      </c>
      <c r="R69" s="72">
        <f t="shared" si="38"/>
        <v>81.156015037593988</v>
      </c>
      <c r="S69" s="73">
        <f t="shared" si="39"/>
        <v>4.9574049118068029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93.145889174552806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100.6472895355834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25756000</v>
      </c>
      <c r="C71" s="118"/>
      <c r="D71" s="118"/>
      <c r="E71" s="118">
        <f>$B71      +$C71      +$D71</f>
        <v>25756000</v>
      </c>
      <c r="F71" s="119">
        <v>25756000</v>
      </c>
      <c r="G71" s="120">
        <v>18944000</v>
      </c>
      <c r="H71" s="119">
        <v>966000</v>
      </c>
      <c r="I71" s="120">
        <v>868640</v>
      </c>
      <c r="J71" s="119">
        <v>2713000</v>
      </c>
      <c r="K71" s="120">
        <v>2620897</v>
      </c>
      <c r="L71" s="119">
        <v>2850000</v>
      </c>
      <c r="M71" s="120">
        <v>2536086</v>
      </c>
      <c r="N71" s="119">
        <v>12415000</v>
      </c>
      <c r="O71" s="120">
        <v>12918377</v>
      </c>
      <c r="P71" s="119">
        <f>$H71      +$J71      +$L71      +$N71</f>
        <v>18944000</v>
      </c>
      <c r="Q71" s="120">
        <f>$I71      +$K71      +$M71      +$O71</f>
        <v>18944000</v>
      </c>
      <c r="R71" s="59">
        <f>IF(($L71      =0),0,((($N71      -$L71      )/$L71      )*100))</f>
        <v>335.61403508771929</v>
      </c>
      <c r="S71" s="60">
        <f>IF(($M71      =0),0,((($O71      -$M71      )/$M71      )*100))</f>
        <v>409.38244996423629</v>
      </c>
      <c r="T71" s="59">
        <f>IF(($E71      =0),0,(($P71      /$E71      )*100))</f>
        <v>73.551793756794538</v>
      </c>
      <c r="U71" s="61">
        <f>IF(($E71      =0),0,(($Q71      /$E71      )*100))</f>
        <v>73.551793756794538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25756000</v>
      </c>
      <c r="C73" s="127">
        <f>SUM(C71:C72)</f>
        <v>0</v>
      </c>
      <c r="D73" s="127"/>
      <c r="E73" s="127">
        <f>$B73      +$C73      +$D73</f>
        <v>25756000</v>
      </c>
      <c r="F73" s="128">
        <f t="shared" ref="F73:O73" si="44">SUM(F71:F72)</f>
        <v>25756000</v>
      </c>
      <c r="G73" s="129">
        <f t="shared" si="44"/>
        <v>18944000</v>
      </c>
      <c r="H73" s="128">
        <f t="shared" si="44"/>
        <v>966000</v>
      </c>
      <c r="I73" s="129">
        <f t="shared" si="44"/>
        <v>868640</v>
      </c>
      <c r="J73" s="128">
        <f t="shared" si="44"/>
        <v>2713000</v>
      </c>
      <c r="K73" s="129">
        <f t="shared" si="44"/>
        <v>2620897</v>
      </c>
      <c r="L73" s="128">
        <f t="shared" si="44"/>
        <v>2850000</v>
      </c>
      <c r="M73" s="129">
        <f t="shared" si="44"/>
        <v>2536086</v>
      </c>
      <c r="N73" s="128">
        <f t="shared" si="44"/>
        <v>12415000</v>
      </c>
      <c r="O73" s="129">
        <f t="shared" si="44"/>
        <v>12918377</v>
      </c>
      <c r="P73" s="128">
        <f>$H73      +$J73      +$L73      +$N73</f>
        <v>18944000</v>
      </c>
      <c r="Q73" s="129">
        <f>$I73      +$K73      +$M73      +$O73</f>
        <v>18944000</v>
      </c>
      <c r="R73" s="68">
        <f>IF(($L73      =0),0,((($N73      -$L73      )/$L73      )*100))</f>
        <v>335.61403508771929</v>
      </c>
      <c r="S73" s="69">
        <f>IF(($M73      =0),0,((($O73      -$M73      )/$M73      )*100))</f>
        <v>409.38244996423629</v>
      </c>
      <c r="T73" s="68">
        <f>IF(($E71      =0),0,(($P71      /$E71      )*100))</f>
        <v>73.551793756794538</v>
      </c>
      <c r="U73" s="70">
        <f>IF($E71   =0,0,($Q71   /$E71 )*100)</f>
        <v>73.551793756794538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25756000</v>
      </c>
      <c r="C74" s="130">
        <f>SUM(C71:C72)</f>
        <v>0</v>
      </c>
      <c r="D74" s="130"/>
      <c r="E74" s="130">
        <f>$B74      +$C74      +$D74</f>
        <v>25756000</v>
      </c>
      <c r="F74" s="131">
        <f t="shared" ref="F74:O74" si="45">SUM(F71:F72)</f>
        <v>25756000</v>
      </c>
      <c r="G74" s="132">
        <f t="shared" si="45"/>
        <v>18944000</v>
      </c>
      <c r="H74" s="131">
        <f t="shared" si="45"/>
        <v>966000</v>
      </c>
      <c r="I74" s="132">
        <f t="shared" si="45"/>
        <v>868640</v>
      </c>
      <c r="J74" s="131">
        <f t="shared" si="45"/>
        <v>2713000</v>
      </c>
      <c r="K74" s="132">
        <f t="shared" si="45"/>
        <v>2620897</v>
      </c>
      <c r="L74" s="131">
        <f t="shared" si="45"/>
        <v>2850000</v>
      </c>
      <c r="M74" s="132">
        <f t="shared" si="45"/>
        <v>2536086</v>
      </c>
      <c r="N74" s="131">
        <f t="shared" si="45"/>
        <v>12415000</v>
      </c>
      <c r="O74" s="132">
        <f t="shared" si="45"/>
        <v>12918377</v>
      </c>
      <c r="P74" s="131">
        <f>$H74      +$J74      +$L74      +$N74</f>
        <v>18944000</v>
      </c>
      <c r="Q74" s="132">
        <f>$I74      +$K74      +$M74      +$O74</f>
        <v>18944000</v>
      </c>
      <c r="R74" s="72">
        <f>IF(($L74      =0),0,((($N74      -$L74      )/$L74      )*100))</f>
        <v>335.61403508771929</v>
      </c>
      <c r="S74" s="73">
        <f>IF(($M74      =0),0,((($O74      -$M74      )/$M74      )*100))</f>
        <v>409.38244996423629</v>
      </c>
      <c r="T74" s="72">
        <f>IF(($E71      =0),0,(($P71      /$E71      )*100))</f>
        <v>73.551793756794538</v>
      </c>
      <c r="U74" s="76">
        <f>IF($E71   =0,0,($Q71   /$E71 )*100)</f>
        <v>73.551793756794538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44037000</v>
      </c>
      <c r="C75" s="130">
        <f>SUM(C9:C16,C19:C25,C28:C31,C34,C37:C41,C44:C54,C57:C60,C63:C67,C71:C72)</f>
        <v>0</v>
      </c>
      <c r="D75" s="130"/>
      <c r="E75" s="130">
        <f>$B75      +$C75      +$D75</f>
        <v>44037000</v>
      </c>
      <c r="F75" s="131">
        <f t="shared" ref="F75:O75" si="46">SUM(F9:F16,F19:F25,F28:F31,F34,F37:F41,F44:F54,F57:F60,F63:F67,F71:F72)</f>
        <v>44037000</v>
      </c>
      <c r="G75" s="132">
        <f t="shared" si="46"/>
        <v>37225000</v>
      </c>
      <c r="H75" s="131">
        <f t="shared" si="46"/>
        <v>2814000</v>
      </c>
      <c r="I75" s="132">
        <f t="shared" si="46"/>
        <v>2757936</v>
      </c>
      <c r="J75" s="131">
        <f t="shared" si="46"/>
        <v>5927000</v>
      </c>
      <c r="K75" s="132">
        <f t="shared" si="46"/>
        <v>5412600</v>
      </c>
      <c r="L75" s="131">
        <f t="shared" si="46"/>
        <v>7106000</v>
      </c>
      <c r="M75" s="132">
        <f t="shared" si="46"/>
        <v>9229346</v>
      </c>
      <c r="N75" s="131">
        <f t="shared" si="46"/>
        <v>20125000</v>
      </c>
      <c r="O75" s="132">
        <f t="shared" si="46"/>
        <v>19943449</v>
      </c>
      <c r="P75" s="131">
        <f>$H75      +$J75      +$L75      +$N75</f>
        <v>35972000</v>
      </c>
      <c r="Q75" s="132">
        <f>$I75      +$K75      +$M75      +$O75</f>
        <v>37343331</v>
      </c>
      <c r="R75" s="72">
        <f>IF(($L75      =0),0,((($N75      -$L75      )/$L75      )*100))</f>
        <v>183.21137067267099</v>
      </c>
      <c r="S75" s="73">
        <f>IF(($M75      =0),0,((($O75      -$M75      )/$M75      )*100))</f>
        <v>116.08734790092386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81.68585507641302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84.799897813202534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0+CPXN5eMjazEoeC/1La1H6Mup7CY7AvN2iySRDvw9oMbST7gZ7/EE62PNfa2uqFJVBKUQBPUW7OLqD9G0ijNQ==" saltValue="+iKFXnNYNKbDI+adlICj3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138000</v>
      </c>
      <c r="I10" s="120">
        <v>137082</v>
      </c>
      <c r="J10" s="119">
        <v>98000</v>
      </c>
      <c r="K10" s="120">
        <v>72036</v>
      </c>
      <c r="L10" s="119">
        <v>52000</v>
      </c>
      <c r="M10" s="120">
        <v>105368</v>
      </c>
      <c r="N10" s="119">
        <v>611000</v>
      </c>
      <c r="O10" s="120">
        <v>214810</v>
      </c>
      <c r="P10" s="119">
        <f t="shared" ref="P10:P17" si="1">$H10      +$J10      +$L10      +$N10</f>
        <v>899000</v>
      </c>
      <c r="Q10" s="120">
        <f t="shared" ref="Q10:Q17" si="2">$I10      +$K10      +$M10      +$O10</f>
        <v>529296</v>
      </c>
      <c r="R10" s="59">
        <f t="shared" ref="R10:R17" si="3">IF(($L10      =0),0,((($N10      -$L10      )/$L10      )*100))</f>
        <v>1075</v>
      </c>
      <c r="S10" s="60">
        <f t="shared" ref="S10:S17" si="4">IF(($M10      =0),0,((($O10      -$M10      )/$M10      )*100))</f>
        <v>103.86644901677928</v>
      </c>
      <c r="T10" s="59">
        <f t="shared" ref="T10:T17" si="5">IF(($E10      =0),0,(($P10      /$E10      )*100))</f>
        <v>47.315789473684212</v>
      </c>
      <c r="U10" s="61">
        <f t="shared" ref="U10:U17" si="6">IF(($E10      =0),0,(($Q10      /$E10      )*100))</f>
        <v>27.857684210526319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138000</v>
      </c>
      <c r="I17" s="123">
        <f t="shared" si="7"/>
        <v>137082</v>
      </c>
      <c r="J17" s="122">
        <f t="shared" si="7"/>
        <v>98000</v>
      </c>
      <c r="K17" s="123">
        <f t="shared" si="7"/>
        <v>72036</v>
      </c>
      <c r="L17" s="122">
        <f t="shared" si="7"/>
        <v>52000</v>
      </c>
      <c r="M17" s="123">
        <f t="shared" si="7"/>
        <v>105368</v>
      </c>
      <c r="N17" s="122">
        <f t="shared" si="7"/>
        <v>611000</v>
      </c>
      <c r="O17" s="123">
        <f t="shared" si="7"/>
        <v>214810</v>
      </c>
      <c r="P17" s="122">
        <f t="shared" si="1"/>
        <v>899000</v>
      </c>
      <c r="Q17" s="123">
        <f t="shared" si="2"/>
        <v>529296</v>
      </c>
      <c r="R17" s="63">
        <f t="shared" si="3"/>
        <v>1075</v>
      </c>
      <c r="S17" s="64">
        <f t="shared" si="4"/>
        <v>103.86644901677928</v>
      </c>
      <c r="T17" s="63">
        <f>IF((SUM($E9:$E14))=0,0,(P17/(SUM($E9:$E14))*100))</f>
        <v>47.315789473684212</v>
      </c>
      <c r="U17" s="65">
        <f>IF((SUM($E9:$E14))=0,0,(Q17/(SUM($E9:$E14))*100))</f>
        <v>27.857684210526319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1599000</v>
      </c>
      <c r="C34" s="118"/>
      <c r="D34" s="118"/>
      <c r="E34" s="118">
        <f>$B34      +$C34      +$D34</f>
        <v>1599000</v>
      </c>
      <c r="F34" s="119">
        <v>1599000</v>
      </c>
      <c r="G34" s="120">
        <v>1599000</v>
      </c>
      <c r="H34" s="119">
        <v>12000</v>
      </c>
      <c r="I34" s="120">
        <v>11615</v>
      </c>
      <c r="J34" s="119">
        <v>545000</v>
      </c>
      <c r="K34" s="120">
        <v>544888</v>
      </c>
      <c r="L34" s="119">
        <v>1042000</v>
      </c>
      <c r="M34" s="120">
        <v>1042497</v>
      </c>
      <c r="N34" s="119"/>
      <c r="O34" s="120"/>
      <c r="P34" s="119">
        <f>$H34      +$J34      +$L34      +$N34</f>
        <v>1599000</v>
      </c>
      <c r="Q34" s="120">
        <f>$I34      +$K34      +$M34      +$O34</f>
        <v>1599000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100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1599000</v>
      </c>
      <c r="C35" s="121">
        <f>C34</f>
        <v>0</v>
      </c>
      <c r="D35" s="121"/>
      <c r="E35" s="121">
        <f>$B35      +$C35      +$D35</f>
        <v>1599000</v>
      </c>
      <c r="F35" s="122">
        <f t="shared" ref="F35:O35" si="17">F34</f>
        <v>1599000</v>
      </c>
      <c r="G35" s="123">
        <f t="shared" si="17"/>
        <v>1599000</v>
      </c>
      <c r="H35" s="122">
        <f t="shared" si="17"/>
        <v>12000</v>
      </c>
      <c r="I35" s="123">
        <f t="shared" si="17"/>
        <v>11615</v>
      </c>
      <c r="J35" s="122">
        <f t="shared" si="17"/>
        <v>545000</v>
      </c>
      <c r="K35" s="123">
        <f t="shared" si="17"/>
        <v>544888</v>
      </c>
      <c r="L35" s="122">
        <f t="shared" si="17"/>
        <v>1042000</v>
      </c>
      <c r="M35" s="123">
        <f t="shared" si="17"/>
        <v>1042497</v>
      </c>
      <c r="N35" s="122">
        <f t="shared" si="17"/>
        <v>0</v>
      </c>
      <c r="O35" s="123">
        <f t="shared" si="17"/>
        <v>0</v>
      </c>
      <c r="P35" s="122">
        <f>$H35      +$J35      +$L35      +$N35</f>
        <v>1599000</v>
      </c>
      <c r="Q35" s="123">
        <f>$I35      +$K35      +$M35      +$O35</f>
        <v>1599000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100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3321000</v>
      </c>
      <c r="C37" s="118"/>
      <c r="D37" s="118"/>
      <c r="E37" s="118">
        <f t="shared" ref="E37:E42" si="18">$B37      +$C37      +$D37</f>
        <v>3321000</v>
      </c>
      <c r="F37" s="119">
        <v>3321000</v>
      </c>
      <c r="G37" s="120">
        <v>3321000</v>
      </c>
      <c r="H37" s="119">
        <v>1494000</v>
      </c>
      <c r="I37" s="120"/>
      <c r="J37" s="119">
        <v>356000</v>
      </c>
      <c r="K37" s="120"/>
      <c r="L37" s="119">
        <v>1339000</v>
      </c>
      <c r="M37" s="120">
        <v>1175942</v>
      </c>
      <c r="N37" s="119"/>
      <c r="O37" s="120">
        <v>132121</v>
      </c>
      <c r="P37" s="119">
        <f t="shared" ref="P37:P42" si="19">$H37      +$J37      +$L37      +$N37</f>
        <v>3189000</v>
      </c>
      <c r="Q37" s="120">
        <f t="shared" ref="Q37:Q42" si="20">$I37      +$K37      +$M37      +$O37</f>
        <v>1308063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-88.764666964867317</v>
      </c>
      <c r="T37" s="59">
        <f t="shared" ref="T37:T42" si="23">IF(($E37      =0),0,(($P37      /$E37      )*100))</f>
        <v>96.0252935862692</v>
      </c>
      <c r="U37" s="61">
        <f t="shared" ref="U37:U42" si="24">IF(($E37      =0),0,(($Q37      /$E37      )*100))</f>
        <v>39.387624209575428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425000</v>
      </c>
      <c r="C38" s="118">
        <v>-251000</v>
      </c>
      <c r="D38" s="118"/>
      <c r="E38" s="118">
        <f t="shared" si="18"/>
        <v>174000</v>
      </c>
      <c r="F38" s="119">
        <v>425000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3746000</v>
      </c>
      <c r="C42" s="121">
        <f>SUM(C37:C41)</f>
        <v>-251000</v>
      </c>
      <c r="D42" s="121"/>
      <c r="E42" s="121">
        <f t="shared" si="18"/>
        <v>3495000</v>
      </c>
      <c r="F42" s="122">
        <f t="shared" ref="F42:O42" si="25">SUM(F37:F41)</f>
        <v>3746000</v>
      </c>
      <c r="G42" s="123">
        <f t="shared" si="25"/>
        <v>3321000</v>
      </c>
      <c r="H42" s="122">
        <f t="shared" si="25"/>
        <v>1494000</v>
      </c>
      <c r="I42" s="123">
        <f t="shared" si="25"/>
        <v>0</v>
      </c>
      <c r="J42" s="122">
        <f t="shared" si="25"/>
        <v>356000</v>
      </c>
      <c r="K42" s="123">
        <f t="shared" si="25"/>
        <v>0</v>
      </c>
      <c r="L42" s="122">
        <f t="shared" si="25"/>
        <v>1339000</v>
      </c>
      <c r="M42" s="123">
        <f t="shared" si="25"/>
        <v>1175942</v>
      </c>
      <c r="N42" s="122">
        <f t="shared" si="25"/>
        <v>0</v>
      </c>
      <c r="O42" s="123">
        <f t="shared" si="25"/>
        <v>132121</v>
      </c>
      <c r="P42" s="122">
        <f t="shared" si="19"/>
        <v>3189000</v>
      </c>
      <c r="Q42" s="123">
        <f t="shared" si="20"/>
        <v>1308063</v>
      </c>
      <c r="R42" s="63">
        <f t="shared" si="21"/>
        <v>-100</v>
      </c>
      <c r="S42" s="64">
        <f t="shared" si="22"/>
        <v>-88.764666964867317</v>
      </c>
      <c r="T42" s="63">
        <f>IF((+$E37+$E40) =0,0,(P42   /(+$E37+$E40) )*100)</f>
        <v>96.0252935862692</v>
      </c>
      <c r="U42" s="65">
        <f>IF((+$E37+$E40) =0,0,(Q42   /(+$E37+$E40) )*100)</f>
        <v>39.387624209575428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7245000</v>
      </c>
      <c r="C69" s="130">
        <f>SUM(C9:C16,C19:C25,C28:C31,C34,C37:C41,C44:C54,C57:C60,C63:C67)</f>
        <v>-251000</v>
      </c>
      <c r="D69" s="130"/>
      <c r="E69" s="130">
        <f t="shared" si="35"/>
        <v>6994000</v>
      </c>
      <c r="F69" s="131">
        <f t="shared" ref="F69:O69" si="43">SUM(F9:F16,F19:F25,F28:F31,F34,F37:F41,F44:F54,F57:F60,F63:F67)</f>
        <v>7245000</v>
      </c>
      <c r="G69" s="132">
        <f t="shared" si="43"/>
        <v>6820000</v>
      </c>
      <c r="H69" s="131">
        <f t="shared" si="43"/>
        <v>1644000</v>
      </c>
      <c r="I69" s="132">
        <f t="shared" si="43"/>
        <v>148697</v>
      </c>
      <c r="J69" s="131">
        <f t="shared" si="43"/>
        <v>999000</v>
      </c>
      <c r="K69" s="132">
        <f t="shared" si="43"/>
        <v>616924</v>
      </c>
      <c r="L69" s="131">
        <f t="shared" si="43"/>
        <v>2433000</v>
      </c>
      <c r="M69" s="132">
        <f t="shared" si="43"/>
        <v>2323807</v>
      </c>
      <c r="N69" s="131">
        <f t="shared" si="43"/>
        <v>611000</v>
      </c>
      <c r="O69" s="132">
        <f t="shared" si="43"/>
        <v>346931</v>
      </c>
      <c r="P69" s="131">
        <f t="shared" si="36"/>
        <v>5687000</v>
      </c>
      <c r="Q69" s="132">
        <f t="shared" si="37"/>
        <v>3436359</v>
      </c>
      <c r="R69" s="72">
        <f t="shared" si="38"/>
        <v>-74.886970817920258</v>
      </c>
      <c r="S69" s="73">
        <f t="shared" si="39"/>
        <v>-85.070575998781308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83.387096774193552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50.386495601173017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23805000</v>
      </c>
      <c r="C71" s="118"/>
      <c r="D71" s="118"/>
      <c r="E71" s="118">
        <f>$B71      +$C71      +$D71</f>
        <v>23805000</v>
      </c>
      <c r="F71" s="119">
        <v>23805000</v>
      </c>
      <c r="G71" s="120">
        <v>23805000</v>
      </c>
      <c r="H71" s="119">
        <v>4512000</v>
      </c>
      <c r="I71" s="120">
        <v>4220869</v>
      </c>
      <c r="J71" s="119">
        <v>6445000</v>
      </c>
      <c r="K71" s="120">
        <v>4317134</v>
      </c>
      <c r="L71" s="119">
        <v>2122000</v>
      </c>
      <c r="M71" s="120">
        <v>3795934</v>
      </c>
      <c r="N71" s="119">
        <v>10725000</v>
      </c>
      <c r="O71" s="120">
        <v>10775489</v>
      </c>
      <c r="P71" s="119">
        <f>$H71      +$J71      +$L71      +$N71</f>
        <v>23804000</v>
      </c>
      <c r="Q71" s="120">
        <f>$I71      +$K71      +$M71      +$O71</f>
        <v>23109426</v>
      </c>
      <c r="R71" s="59">
        <f>IF(($L71      =0),0,((($N71      -$L71      )/$L71      )*100))</f>
        <v>405.41941564561733</v>
      </c>
      <c r="S71" s="60">
        <f>IF(($M71      =0),0,((($O71      -$M71      )/$M71      )*100))</f>
        <v>183.86924008689297</v>
      </c>
      <c r="T71" s="59">
        <f>IF(($E71      =0),0,(($P71      /$E71      )*100))</f>
        <v>99.995799201848357</v>
      </c>
      <c r="U71" s="61">
        <f>IF(($E71      =0),0,(($Q71      /$E71      )*100))</f>
        <v>97.078034026465033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23805000</v>
      </c>
      <c r="C73" s="127">
        <f>SUM(C71:C72)</f>
        <v>0</v>
      </c>
      <c r="D73" s="127"/>
      <c r="E73" s="127">
        <f>$B73      +$C73      +$D73</f>
        <v>23805000</v>
      </c>
      <c r="F73" s="128">
        <f t="shared" ref="F73:O73" si="44">SUM(F71:F72)</f>
        <v>23805000</v>
      </c>
      <c r="G73" s="129">
        <f t="shared" si="44"/>
        <v>23805000</v>
      </c>
      <c r="H73" s="128">
        <f t="shared" si="44"/>
        <v>4512000</v>
      </c>
      <c r="I73" s="129">
        <f t="shared" si="44"/>
        <v>4220869</v>
      </c>
      <c r="J73" s="128">
        <f t="shared" si="44"/>
        <v>6445000</v>
      </c>
      <c r="K73" s="129">
        <f t="shared" si="44"/>
        <v>4317134</v>
      </c>
      <c r="L73" s="128">
        <f t="shared" si="44"/>
        <v>2122000</v>
      </c>
      <c r="M73" s="129">
        <f t="shared" si="44"/>
        <v>3795934</v>
      </c>
      <c r="N73" s="128">
        <f t="shared" si="44"/>
        <v>10725000</v>
      </c>
      <c r="O73" s="129">
        <f t="shared" si="44"/>
        <v>10775489</v>
      </c>
      <c r="P73" s="128">
        <f>$H73      +$J73      +$L73      +$N73</f>
        <v>23804000</v>
      </c>
      <c r="Q73" s="129">
        <f>$I73      +$K73      +$M73      +$O73</f>
        <v>23109426</v>
      </c>
      <c r="R73" s="68">
        <f>IF(($L73      =0),0,((($N73      -$L73      )/$L73      )*100))</f>
        <v>405.41941564561733</v>
      </c>
      <c r="S73" s="69">
        <f>IF(($M73      =0),0,((($O73      -$M73      )/$M73      )*100))</f>
        <v>183.86924008689297</v>
      </c>
      <c r="T73" s="68">
        <f>IF(($E71      =0),0,(($P71      /$E71      )*100))</f>
        <v>99.995799201848357</v>
      </c>
      <c r="U73" s="70">
        <f>IF($E71   =0,0,($Q71   /$E71 )*100)</f>
        <v>97.078034026465033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23805000</v>
      </c>
      <c r="C74" s="130">
        <f>SUM(C71:C72)</f>
        <v>0</v>
      </c>
      <c r="D74" s="130"/>
      <c r="E74" s="130">
        <f>$B74      +$C74      +$D74</f>
        <v>23805000</v>
      </c>
      <c r="F74" s="131">
        <f t="shared" ref="F74:O74" si="45">SUM(F71:F72)</f>
        <v>23805000</v>
      </c>
      <c r="G74" s="132">
        <f t="shared" si="45"/>
        <v>23805000</v>
      </c>
      <c r="H74" s="131">
        <f t="shared" si="45"/>
        <v>4512000</v>
      </c>
      <c r="I74" s="132">
        <f t="shared" si="45"/>
        <v>4220869</v>
      </c>
      <c r="J74" s="131">
        <f t="shared" si="45"/>
        <v>6445000</v>
      </c>
      <c r="K74" s="132">
        <f t="shared" si="45"/>
        <v>4317134</v>
      </c>
      <c r="L74" s="131">
        <f t="shared" si="45"/>
        <v>2122000</v>
      </c>
      <c r="M74" s="132">
        <f t="shared" si="45"/>
        <v>3795934</v>
      </c>
      <c r="N74" s="131">
        <f t="shared" si="45"/>
        <v>10725000</v>
      </c>
      <c r="O74" s="132">
        <f t="shared" si="45"/>
        <v>10775489</v>
      </c>
      <c r="P74" s="131">
        <f>$H74      +$J74      +$L74      +$N74</f>
        <v>23804000</v>
      </c>
      <c r="Q74" s="132">
        <f>$I74      +$K74      +$M74      +$O74</f>
        <v>23109426</v>
      </c>
      <c r="R74" s="72">
        <f>IF(($L74      =0),0,((($N74      -$L74      )/$L74      )*100))</f>
        <v>405.41941564561733</v>
      </c>
      <c r="S74" s="73">
        <f>IF(($M74      =0),0,((($O74      -$M74      )/$M74      )*100))</f>
        <v>183.86924008689297</v>
      </c>
      <c r="T74" s="72">
        <f>IF(($E71      =0),0,(($P71      /$E71      )*100))</f>
        <v>99.995799201848357</v>
      </c>
      <c r="U74" s="76">
        <f>IF($E71   =0,0,($Q71   /$E71 )*100)</f>
        <v>97.078034026465033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31050000</v>
      </c>
      <c r="C75" s="130">
        <f>SUM(C9:C16,C19:C25,C28:C31,C34,C37:C41,C44:C54,C57:C60,C63:C67,C71:C72)</f>
        <v>-251000</v>
      </c>
      <c r="D75" s="130"/>
      <c r="E75" s="130">
        <f>$B75      +$C75      +$D75</f>
        <v>30799000</v>
      </c>
      <c r="F75" s="131">
        <f t="shared" ref="F75:O75" si="46">SUM(F9:F16,F19:F25,F28:F31,F34,F37:F41,F44:F54,F57:F60,F63:F67,F71:F72)</f>
        <v>31050000</v>
      </c>
      <c r="G75" s="132">
        <f t="shared" si="46"/>
        <v>30625000</v>
      </c>
      <c r="H75" s="131">
        <f t="shared" si="46"/>
        <v>6156000</v>
      </c>
      <c r="I75" s="132">
        <f t="shared" si="46"/>
        <v>4369566</v>
      </c>
      <c r="J75" s="131">
        <f t="shared" si="46"/>
        <v>7444000</v>
      </c>
      <c r="K75" s="132">
        <f t="shared" si="46"/>
        <v>4934058</v>
      </c>
      <c r="L75" s="131">
        <f t="shared" si="46"/>
        <v>4555000</v>
      </c>
      <c r="M75" s="132">
        <f t="shared" si="46"/>
        <v>6119741</v>
      </c>
      <c r="N75" s="131">
        <f t="shared" si="46"/>
        <v>11336000</v>
      </c>
      <c r="O75" s="132">
        <f t="shared" si="46"/>
        <v>11122420</v>
      </c>
      <c r="P75" s="131">
        <f>$H75      +$J75      +$L75      +$N75</f>
        <v>29491000</v>
      </c>
      <c r="Q75" s="132">
        <f>$I75      +$K75      +$M75      +$O75</f>
        <v>26545785</v>
      </c>
      <c r="R75" s="72">
        <f>IF(($L75      =0),0,((($N75      -$L75      )/$L75      )*100))</f>
        <v>148.86937431394071</v>
      </c>
      <c r="S75" s="73">
        <f>IF(($M75      =0),0,((($O75      -$M75      )/$M75      )*100))</f>
        <v>81.746580451689056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96.297142857142859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86.680114285714282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tOxBUmFVPsHYruws5QpYRrdzuQVArWgxRvxyWlXzTcIac4BImlQQyuJgSIGcPBaLKP5OaTm47hq4yBkiu6o0LQ==" saltValue="jDX6rHgT0CK1ZkVhNTL2U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148000</v>
      </c>
      <c r="I10" s="120">
        <v>148836</v>
      </c>
      <c r="J10" s="119">
        <v>256000</v>
      </c>
      <c r="K10" s="120">
        <v>256049</v>
      </c>
      <c r="L10" s="119">
        <v>96000</v>
      </c>
      <c r="M10" s="120">
        <v>324681</v>
      </c>
      <c r="N10" s="119">
        <v>514000</v>
      </c>
      <c r="O10" s="120">
        <v>665799</v>
      </c>
      <c r="P10" s="119">
        <f t="shared" ref="P10:P17" si="1">$H10      +$J10      +$L10      +$N10</f>
        <v>1014000</v>
      </c>
      <c r="Q10" s="120">
        <f t="shared" ref="Q10:Q17" si="2">$I10      +$K10      +$M10      +$O10</f>
        <v>1395365</v>
      </c>
      <c r="R10" s="59">
        <f t="shared" ref="R10:R17" si="3">IF(($L10      =0),0,((($N10      -$L10      )/$L10      )*100))</f>
        <v>435.41666666666669</v>
      </c>
      <c r="S10" s="60">
        <f t="shared" ref="S10:S17" si="4">IF(($M10      =0),0,((($O10      -$M10      )/$M10      )*100))</f>
        <v>105.06250750736876</v>
      </c>
      <c r="T10" s="59">
        <f t="shared" ref="T10:T17" si="5">IF(($E10      =0),0,(($P10      /$E10      )*100))</f>
        <v>53.368421052631575</v>
      </c>
      <c r="U10" s="61">
        <f t="shared" ref="U10:U17" si="6">IF(($E10      =0),0,(($Q10      /$E10      )*100))</f>
        <v>73.440263157894734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15000000</v>
      </c>
      <c r="C14" s="118"/>
      <c r="D14" s="118"/>
      <c r="E14" s="118">
        <f t="shared" si="0"/>
        <v>15000000</v>
      </c>
      <c r="F14" s="119">
        <v>15000000</v>
      </c>
      <c r="G14" s="120">
        <v>15000000</v>
      </c>
      <c r="H14" s="119">
        <v>128000</v>
      </c>
      <c r="I14" s="120"/>
      <c r="J14" s="119">
        <v>3323000</v>
      </c>
      <c r="K14" s="120">
        <v>6490578</v>
      </c>
      <c r="L14" s="119">
        <v>587000</v>
      </c>
      <c r="M14" s="120">
        <v>356500</v>
      </c>
      <c r="N14" s="119">
        <v>10514000</v>
      </c>
      <c r="O14" s="120">
        <v>5091119</v>
      </c>
      <c r="P14" s="119">
        <f t="shared" si="1"/>
        <v>14552000</v>
      </c>
      <c r="Q14" s="120">
        <f t="shared" si="2"/>
        <v>11938197</v>
      </c>
      <c r="R14" s="59">
        <f t="shared" si="3"/>
        <v>1691.1413969335606</v>
      </c>
      <c r="S14" s="60">
        <f t="shared" si="4"/>
        <v>1328.0838709677421</v>
      </c>
      <c r="T14" s="59">
        <f t="shared" si="5"/>
        <v>97.013333333333335</v>
      </c>
      <c r="U14" s="61">
        <f t="shared" si="6"/>
        <v>79.587980000000002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17900000</v>
      </c>
      <c r="C17" s="121">
        <f>SUM(C9:C16)</f>
        <v>0</v>
      </c>
      <c r="D17" s="121"/>
      <c r="E17" s="121">
        <f t="shared" si="0"/>
        <v>17900000</v>
      </c>
      <c r="F17" s="122">
        <f t="shared" ref="F17:O17" si="7">SUM(F9:F16)</f>
        <v>17900000</v>
      </c>
      <c r="G17" s="123">
        <f t="shared" si="7"/>
        <v>16900000</v>
      </c>
      <c r="H17" s="122">
        <f t="shared" si="7"/>
        <v>276000</v>
      </c>
      <c r="I17" s="123">
        <f t="shared" si="7"/>
        <v>148836</v>
      </c>
      <c r="J17" s="122">
        <f t="shared" si="7"/>
        <v>3579000</v>
      </c>
      <c r="K17" s="123">
        <f t="shared" si="7"/>
        <v>6746627</v>
      </c>
      <c r="L17" s="122">
        <f t="shared" si="7"/>
        <v>683000</v>
      </c>
      <c r="M17" s="123">
        <f t="shared" si="7"/>
        <v>681181</v>
      </c>
      <c r="N17" s="122">
        <f t="shared" si="7"/>
        <v>11028000</v>
      </c>
      <c r="O17" s="123">
        <f t="shared" si="7"/>
        <v>5756918</v>
      </c>
      <c r="P17" s="122">
        <f t="shared" si="1"/>
        <v>15566000</v>
      </c>
      <c r="Q17" s="123">
        <f t="shared" si="2"/>
        <v>13333562</v>
      </c>
      <c r="R17" s="63">
        <f t="shared" si="3"/>
        <v>1514.6412884333822</v>
      </c>
      <c r="S17" s="64">
        <f t="shared" si="4"/>
        <v>745.13778276258438</v>
      </c>
      <c r="T17" s="63">
        <f>IF((SUM($E9:$E14))=0,0,(P17/(SUM($E9:$E14))*100))</f>
        <v>92.10650887573965</v>
      </c>
      <c r="U17" s="65">
        <f>IF((SUM($E9:$E14))=0,0,(Q17/(SUM($E9:$E14))*100))</f>
        <v>78.896816568047328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>
        <v>332000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>
        <f>SUM(V19:V25)</f>
        <v>332000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1461000</v>
      </c>
      <c r="C34" s="118"/>
      <c r="D34" s="118"/>
      <c r="E34" s="118">
        <f>$B34      +$C34      +$D34</f>
        <v>1461000</v>
      </c>
      <c r="F34" s="119">
        <v>1461000</v>
      </c>
      <c r="G34" s="120">
        <v>1461000</v>
      </c>
      <c r="H34" s="119">
        <v>98000</v>
      </c>
      <c r="I34" s="120">
        <v>97454</v>
      </c>
      <c r="J34" s="119">
        <v>511000</v>
      </c>
      <c r="K34" s="120">
        <v>511677</v>
      </c>
      <c r="L34" s="119">
        <v>597000</v>
      </c>
      <c r="M34" s="120">
        <v>596348</v>
      </c>
      <c r="N34" s="119">
        <v>255000</v>
      </c>
      <c r="O34" s="120">
        <v>255519</v>
      </c>
      <c r="P34" s="119">
        <f>$H34      +$J34      +$L34      +$N34</f>
        <v>1461000</v>
      </c>
      <c r="Q34" s="120">
        <f>$I34      +$K34      +$M34      +$O34</f>
        <v>1460998</v>
      </c>
      <c r="R34" s="59">
        <f>IF(($L34      =0),0,((($N34      -$L34      )/$L34      )*100))</f>
        <v>-57.286432160804026</v>
      </c>
      <c r="S34" s="60">
        <f>IF(($M34      =0),0,((($O34      -$M34      )/$M34      )*100))</f>
        <v>-57.152702784280315</v>
      </c>
      <c r="T34" s="59">
        <f>IF(($E34      =0),0,(($P34      /$E34      )*100))</f>
        <v>100</v>
      </c>
      <c r="U34" s="61">
        <f>IF(($E34      =0),0,(($Q34      /$E34      )*100))</f>
        <v>99.999863107460641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1461000</v>
      </c>
      <c r="C35" s="121">
        <f>C34</f>
        <v>0</v>
      </c>
      <c r="D35" s="121"/>
      <c r="E35" s="121">
        <f>$B35      +$C35      +$D35</f>
        <v>1461000</v>
      </c>
      <c r="F35" s="122">
        <f t="shared" ref="F35:O35" si="17">F34</f>
        <v>1461000</v>
      </c>
      <c r="G35" s="123">
        <f t="shared" si="17"/>
        <v>1461000</v>
      </c>
      <c r="H35" s="122">
        <f t="shared" si="17"/>
        <v>98000</v>
      </c>
      <c r="I35" s="123">
        <f t="shared" si="17"/>
        <v>97454</v>
      </c>
      <c r="J35" s="122">
        <f t="shared" si="17"/>
        <v>511000</v>
      </c>
      <c r="K35" s="123">
        <f t="shared" si="17"/>
        <v>511677</v>
      </c>
      <c r="L35" s="122">
        <f t="shared" si="17"/>
        <v>597000</v>
      </c>
      <c r="M35" s="123">
        <f t="shared" si="17"/>
        <v>596348</v>
      </c>
      <c r="N35" s="122">
        <f t="shared" si="17"/>
        <v>255000</v>
      </c>
      <c r="O35" s="123">
        <f t="shared" si="17"/>
        <v>255519</v>
      </c>
      <c r="P35" s="122">
        <f>$H35      +$J35      +$L35      +$N35</f>
        <v>1461000</v>
      </c>
      <c r="Q35" s="123">
        <f>$I35      +$K35      +$M35      +$O35</f>
        <v>1460998</v>
      </c>
      <c r="R35" s="63">
        <f>IF(($L35      =0),0,((($N35      -$L35      )/$L35      )*100))</f>
        <v>-57.286432160804026</v>
      </c>
      <c r="S35" s="64">
        <f>IF(($M35      =0),0,((($O35      -$M35      )/$M35      )*100))</f>
        <v>-57.152702784280315</v>
      </c>
      <c r="T35" s="63">
        <f>IF($E35   =0,0,($P35   /$E35   )*100)</f>
        <v>100</v>
      </c>
      <c r="U35" s="65">
        <f>IF($E35   =0,0,($Q35   /$E35   )*100)</f>
        <v>99.999863107460641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10000000</v>
      </c>
      <c r="C37" s="118"/>
      <c r="D37" s="118"/>
      <c r="E37" s="118">
        <f t="shared" ref="E37:E42" si="18">$B37      +$C37      +$D37</f>
        <v>10000000</v>
      </c>
      <c r="F37" s="119">
        <v>10000000</v>
      </c>
      <c r="G37" s="120">
        <v>6077000</v>
      </c>
      <c r="H37" s="119"/>
      <c r="I37" s="120"/>
      <c r="J37" s="119">
        <v>77000</v>
      </c>
      <c r="K37" s="120">
        <v>215188</v>
      </c>
      <c r="L37" s="119">
        <v>4319000</v>
      </c>
      <c r="M37" s="120">
        <v>4181062</v>
      </c>
      <c r="N37" s="119">
        <v>1521000</v>
      </c>
      <c r="O37" s="120">
        <v>5433617</v>
      </c>
      <c r="P37" s="119">
        <f t="shared" ref="P37:P42" si="19">$H37      +$J37      +$L37      +$N37</f>
        <v>5917000</v>
      </c>
      <c r="Q37" s="120">
        <f t="shared" ref="Q37:Q42" si="20">$I37      +$K37      +$M37      +$O37</f>
        <v>9829867</v>
      </c>
      <c r="R37" s="59">
        <f t="shared" ref="R37:R42" si="21">IF(($L37      =0),0,((($N37      -$L37      )/$L37      )*100))</f>
        <v>-64.783514702477433</v>
      </c>
      <c r="S37" s="60">
        <f t="shared" ref="S37:S42" si="22">IF(($M37      =0),0,((($O37      -$M37      )/$M37      )*100))</f>
        <v>29.957819329156088</v>
      </c>
      <c r="T37" s="59">
        <f t="shared" ref="T37:T42" si="23">IF(($E37      =0),0,(($P37      /$E37      )*100))</f>
        <v>59.17</v>
      </c>
      <c r="U37" s="61">
        <f t="shared" ref="U37:U42" si="24">IF(($E37      =0),0,(($Q37      /$E37      )*100))</f>
        <v>98.298670000000001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10000000</v>
      </c>
      <c r="C42" s="121">
        <f>SUM(C37:C41)</f>
        <v>0</v>
      </c>
      <c r="D42" s="121"/>
      <c r="E42" s="121">
        <f t="shared" si="18"/>
        <v>10000000</v>
      </c>
      <c r="F42" s="122">
        <f t="shared" ref="F42:O42" si="25">SUM(F37:F41)</f>
        <v>10000000</v>
      </c>
      <c r="G42" s="123">
        <f t="shared" si="25"/>
        <v>6077000</v>
      </c>
      <c r="H42" s="122">
        <f t="shared" si="25"/>
        <v>0</v>
      </c>
      <c r="I42" s="123">
        <f t="shared" si="25"/>
        <v>0</v>
      </c>
      <c r="J42" s="122">
        <f t="shared" si="25"/>
        <v>77000</v>
      </c>
      <c r="K42" s="123">
        <f t="shared" si="25"/>
        <v>215188</v>
      </c>
      <c r="L42" s="122">
        <f t="shared" si="25"/>
        <v>4319000</v>
      </c>
      <c r="M42" s="123">
        <f t="shared" si="25"/>
        <v>4181062</v>
      </c>
      <c r="N42" s="122">
        <f t="shared" si="25"/>
        <v>1521000</v>
      </c>
      <c r="O42" s="123">
        <f t="shared" si="25"/>
        <v>5433617</v>
      </c>
      <c r="P42" s="122">
        <f t="shared" si="19"/>
        <v>5917000</v>
      </c>
      <c r="Q42" s="123">
        <f t="shared" si="20"/>
        <v>9829867</v>
      </c>
      <c r="R42" s="63">
        <f t="shared" si="21"/>
        <v>-64.783514702477433</v>
      </c>
      <c r="S42" s="64">
        <f t="shared" si="22"/>
        <v>29.957819329156088</v>
      </c>
      <c r="T42" s="63">
        <f>IF((+$E37+$E40) =0,0,(P42   /(+$E37+$E40) )*100)</f>
        <v>59.17</v>
      </c>
      <c r="U42" s="65">
        <f>IF((+$E37+$E40) =0,0,(Q42   /(+$E37+$E40) )*100)</f>
        <v>98.298670000000001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7000000</v>
      </c>
      <c r="C53" s="118"/>
      <c r="D53" s="118"/>
      <c r="E53" s="118">
        <f t="shared" si="26"/>
        <v>7000000</v>
      </c>
      <c r="F53" s="119">
        <v>7000000</v>
      </c>
      <c r="G53" s="120">
        <v>7000000</v>
      </c>
      <c r="H53" s="119">
        <v>1872000</v>
      </c>
      <c r="I53" s="120">
        <v>1871622</v>
      </c>
      <c r="J53" s="119">
        <v>3091000</v>
      </c>
      <c r="K53" s="120">
        <v>3091096</v>
      </c>
      <c r="L53" s="119">
        <v>2033000</v>
      </c>
      <c r="M53" s="120">
        <v>2033036</v>
      </c>
      <c r="N53" s="119"/>
      <c r="O53" s="120"/>
      <c r="P53" s="119">
        <f t="shared" si="27"/>
        <v>6996000</v>
      </c>
      <c r="Q53" s="120">
        <f t="shared" si="28"/>
        <v>6995754</v>
      </c>
      <c r="R53" s="59">
        <f t="shared" si="29"/>
        <v>-100</v>
      </c>
      <c r="S53" s="60">
        <f t="shared" si="30"/>
        <v>-100</v>
      </c>
      <c r="T53" s="59">
        <f t="shared" si="31"/>
        <v>99.94285714285715</v>
      </c>
      <c r="U53" s="61">
        <f t="shared" si="32"/>
        <v>99.939342857142861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7000000</v>
      </c>
      <c r="C55" s="121">
        <f>SUM(C44:C54)</f>
        <v>0</v>
      </c>
      <c r="D55" s="121"/>
      <c r="E55" s="121">
        <f t="shared" si="26"/>
        <v>7000000</v>
      </c>
      <c r="F55" s="122">
        <f t="shared" ref="F55:O55" si="33">SUM(F44:F54)</f>
        <v>7000000</v>
      </c>
      <c r="G55" s="123">
        <f t="shared" si="33"/>
        <v>7000000</v>
      </c>
      <c r="H55" s="122">
        <f t="shared" si="33"/>
        <v>1872000</v>
      </c>
      <c r="I55" s="123">
        <f t="shared" si="33"/>
        <v>1871622</v>
      </c>
      <c r="J55" s="122">
        <f t="shared" si="33"/>
        <v>3091000</v>
      </c>
      <c r="K55" s="123">
        <f t="shared" si="33"/>
        <v>3091096</v>
      </c>
      <c r="L55" s="122">
        <f t="shared" si="33"/>
        <v>2033000</v>
      </c>
      <c r="M55" s="123">
        <f t="shared" si="33"/>
        <v>2033036</v>
      </c>
      <c r="N55" s="122">
        <f t="shared" si="33"/>
        <v>0</v>
      </c>
      <c r="O55" s="123">
        <f t="shared" si="33"/>
        <v>0</v>
      </c>
      <c r="P55" s="122">
        <f t="shared" si="27"/>
        <v>6996000</v>
      </c>
      <c r="Q55" s="123">
        <f t="shared" si="28"/>
        <v>6995754</v>
      </c>
      <c r="R55" s="63">
        <f t="shared" si="29"/>
        <v>-100</v>
      </c>
      <c r="S55" s="64">
        <f t="shared" si="30"/>
        <v>-100</v>
      </c>
      <c r="T55" s="63">
        <f>IF((+$E45+$E47+$E49+$E50+$E53) =0,0,(P55   /(+$E45+$E47+$E49+$E50+$E53) )*100)</f>
        <v>99.94285714285715</v>
      </c>
      <c r="U55" s="65">
        <f>IF((+$E45+$E47+$E49+$E50+$E53) =0,0,(Q55   /(+$E45+$E47+$E49+$E50+$E53) )*100)</f>
        <v>99.939342857142861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36361000</v>
      </c>
      <c r="C69" s="130">
        <f>SUM(C9:C16,C19:C25,C28:C31,C34,C37:C41,C44:C54,C57:C60,C63:C67)</f>
        <v>0</v>
      </c>
      <c r="D69" s="130"/>
      <c r="E69" s="130">
        <f t="shared" si="35"/>
        <v>36361000</v>
      </c>
      <c r="F69" s="131">
        <f t="shared" ref="F69:O69" si="43">SUM(F9:F16,F19:F25,F28:F31,F34,F37:F41,F44:F54,F57:F60,F63:F67)</f>
        <v>36361000</v>
      </c>
      <c r="G69" s="132">
        <f t="shared" si="43"/>
        <v>31438000</v>
      </c>
      <c r="H69" s="131">
        <f t="shared" si="43"/>
        <v>2246000</v>
      </c>
      <c r="I69" s="132">
        <f t="shared" si="43"/>
        <v>2117912</v>
      </c>
      <c r="J69" s="131">
        <f t="shared" si="43"/>
        <v>7258000</v>
      </c>
      <c r="K69" s="132">
        <f t="shared" si="43"/>
        <v>10564588</v>
      </c>
      <c r="L69" s="131">
        <f t="shared" si="43"/>
        <v>7632000</v>
      </c>
      <c r="M69" s="132">
        <f t="shared" si="43"/>
        <v>7491627</v>
      </c>
      <c r="N69" s="131">
        <f t="shared" si="43"/>
        <v>12804000</v>
      </c>
      <c r="O69" s="132">
        <f t="shared" si="43"/>
        <v>11446054</v>
      </c>
      <c r="P69" s="131">
        <f t="shared" si="36"/>
        <v>29940000</v>
      </c>
      <c r="Q69" s="132">
        <f t="shared" si="37"/>
        <v>31620181</v>
      </c>
      <c r="R69" s="72">
        <f t="shared" si="38"/>
        <v>67.767295597484278</v>
      </c>
      <c r="S69" s="73">
        <f t="shared" si="39"/>
        <v>52.784622085429511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84.669551200475098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89.421059924775875</v>
      </c>
      <c r="V69" s="131">
        <f>SUM(V9:V16,V19:V25,V28:V31,V34,V37:V41,V44:V54,V57:V60,V63:V67)</f>
        <v>332000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29765000</v>
      </c>
      <c r="C71" s="118"/>
      <c r="D71" s="118"/>
      <c r="E71" s="118">
        <f>$B71      +$C71      +$D71</f>
        <v>29765000</v>
      </c>
      <c r="F71" s="119">
        <v>29765000</v>
      </c>
      <c r="G71" s="120">
        <v>27765000</v>
      </c>
      <c r="H71" s="119">
        <v>1378000</v>
      </c>
      <c r="I71" s="120">
        <v>1378442</v>
      </c>
      <c r="J71" s="119">
        <v>7691000</v>
      </c>
      <c r="K71" s="120">
        <v>7690677</v>
      </c>
      <c r="L71" s="119">
        <v>4978000</v>
      </c>
      <c r="M71" s="120">
        <v>4964320</v>
      </c>
      <c r="N71" s="119">
        <v>13718000</v>
      </c>
      <c r="O71" s="120">
        <v>11905634</v>
      </c>
      <c r="P71" s="119">
        <f>$H71      +$J71      +$L71      +$N71</f>
        <v>27765000</v>
      </c>
      <c r="Q71" s="120">
        <f>$I71      +$K71      +$M71      +$O71</f>
        <v>25939073</v>
      </c>
      <c r="R71" s="59">
        <f>IF(($L71      =0),0,((($N71      -$L71      )/$L71      )*100))</f>
        <v>175.57251908396947</v>
      </c>
      <c r="S71" s="60">
        <f>IF(($M71      =0),0,((($O71      -$M71      )/$M71      )*100))</f>
        <v>139.82406452444644</v>
      </c>
      <c r="T71" s="59">
        <f>IF(($E71      =0),0,(($P71      /$E71      )*100))</f>
        <v>93.280698807324029</v>
      </c>
      <c r="U71" s="61">
        <f>IF(($E71      =0),0,(($Q71      /$E71      )*100))</f>
        <v>87.146222072904422</v>
      </c>
      <c r="V71" s="119">
        <v>3996000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29765000</v>
      </c>
      <c r="C73" s="127">
        <f>SUM(C71:C72)</f>
        <v>0</v>
      </c>
      <c r="D73" s="127"/>
      <c r="E73" s="127">
        <f>$B73      +$C73      +$D73</f>
        <v>29765000</v>
      </c>
      <c r="F73" s="128">
        <f t="shared" ref="F73:O73" si="44">SUM(F71:F72)</f>
        <v>29765000</v>
      </c>
      <c r="G73" s="129">
        <f t="shared" si="44"/>
        <v>27765000</v>
      </c>
      <c r="H73" s="128">
        <f t="shared" si="44"/>
        <v>1378000</v>
      </c>
      <c r="I73" s="129">
        <f t="shared" si="44"/>
        <v>1378442</v>
      </c>
      <c r="J73" s="128">
        <f t="shared" si="44"/>
        <v>7691000</v>
      </c>
      <c r="K73" s="129">
        <f t="shared" si="44"/>
        <v>7690677</v>
      </c>
      <c r="L73" s="128">
        <f t="shared" si="44"/>
        <v>4978000</v>
      </c>
      <c r="M73" s="129">
        <f t="shared" si="44"/>
        <v>4964320</v>
      </c>
      <c r="N73" s="128">
        <f t="shared" si="44"/>
        <v>13718000</v>
      </c>
      <c r="O73" s="129">
        <f t="shared" si="44"/>
        <v>11905634</v>
      </c>
      <c r="P73" s="128">
        <f>$H73      +$J73      +$L73      +$N73</f>
        <v>27765000</v>
      </c>
      <c r="Q73" s="129">
        <f>$I73      +$K73      +$M73      +$O73</f>
        <v>25939073</v>
      </c>
      <c r="R73" s="68">
        <f>IF(($L73      =0),0,((($N73      -$L73      )/$L73      )*100))</f>
        <v>175.57251908396947</v>
      </c>
      <c r="S73" s="69">
        <f>IF(($M73      =0),0,((($O73      -$M73      )/$M73      )*100))</f>
        <v>139.82406452444644</v>
      </c>
      <c r="T73" s="68">
        <f>IF(($E71      =0),0,(($P71      /$E71      )*100))</f>
        <v>93.280698807324029</v>
      </c>
      <c r="U73" s="70">
        <f>IF($E71   =0,0,($Q71   /$E71 )*100)</f>
        <v>87.146222072904422</v>
      </c>
      <c r="V73" s="128">
        <f>SUM(V71:V72)</f>
        <v>3996000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29765000</v>
      </c>
      <c r="C74" s="130">
        <f>SUM(C71:C72)</f>
        <v>0</v>
      </c>
      <c r="D74" s="130"/>
      <c r="E74" s="130">
        <f>$B74      +$C74      +$D74</f>
        <v>29765000</v>
      </c>
      <c r="F74" s="131">
        <f t="shared" ref="F74:O74" si="45">SUM(F71:F72)</f>
        <v>29765000</v>
      </c>
      <c r="G74" s="132">
        <f t="shared" si="45"/>
        <v>27765000</v>
      </c>
      <c r="H74" s="131">
        <f t="shared" si="45"/>
        <v>1378000</v>
      </c>
      <c r="I74" s="132">
        <f t="shared" si="45"/>
        <v>1378442</v>
      </c>
      <c r="J74" s="131">
        <f t="shared" si="45"/>
        <v>7691000</v>
      </c>
      <c r="K74" s="132">
        <f t="shared" si="45"/>
        <v>7690677</v>
      </c>
      <c r="L74" s="131">
        <f t="shared" si="45"/>
        <v>4978000</v>
      </c>
      <c r="M74" s="132">
        <f t="shared" si="45"/>
        <v>4964320</v>
      </c>
      <c r="N74" s="131">
        <f t="shared" si="45"/>
        <v>13718000</v>
      </c>
      <c r="O74" s="132">
        <f t="shared" si="45"/>
        <v>11905634</v>
      </c>
      <c r="P74" s="131">
        <f>$H74      +$J74      +$L74      +$N74</f>
        <v>27765000</v>
      </c>
      <c r="Q74" s="132">
        <f>$I74      +$K74      +$M74      +$O74</f>
        <v>25939073</v>
      </c>
      <c r="R74" s="72">
        <f>IF(($L74      =0),0,((($N74      -$L74      )/$L74      )*100))</f>
        <v>175.57251908396947</v>
      </c>
      <c r="S74" s="73">
        <f>IF(($M74      =0),0,((($O74      -$M74      )/$M74      )*100))</f>
        <v>139.82406452444644</v>
      </c>
      <c r="T74" s="72">
        <f>IF(($E71      =0),0,(($P71      /$E71      )*100))</f>
        <v>93.280698807324029</v>
      </c>
      <c r="U74" s="76">
        <f>IF($E71   =0,0,($Q71   /$E71 )*100)</f>
        <v>87.146222072904422</v>
      </c>
      <c r="V74" s="131">
        <f>SUM(V71:V72)</f>
        <v>3996000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66126000</v>
      </c>
      <c r="C75" s="130">
        <f>SUM(C9:C16,C19:C25,C28:C31,C34,C37:C41,C44:C54,C57:C60,C63:C67,C71:C72)</f>
        <v>0</v>
      </c>
      <c r="D75" s="130"/>
      <c r="E75" s="130">
        <f>$B75      +$C75      +$D75</f>
        <v>66126000</v>
      </c>
      <c r="F75" s="131">
        <f t="shared" ref="F75:O75" si="46">SUM(F9:F16,F19:F25,F28:F31,F34,F37:F41,F44:F54,F57:F60,F63:F67,F71:F72)</f>
        <v>66126000</v>
      </c>
      <c r="G75" s="132">
        <f t="shared" si="46"/>
        <v>59203000</v>
      </c>
      <c r="H75" s="131">
        <f t="shared" si="46"/>
        <v>3624000</v>
      </c>
      <c r="I75" s="132">
        <f t="shared" si="46"/>
        <v>3496354</v>
      </c>
      <c r="J75" s="131">
        <f t="shared" si="46"/>
        <v>14949000</v>
      </c>
      <c r="K75" s="132">
        <f t="shared" si="46"/>
        <v>18255265</v>
      </c>
      <c r="L75" s="131">
        <f t="shared" si="46"/>
        <v>12610000</v>
      </c>
      <c r="M75" s="132">
        <f t="shared" si="46"/>
        <v>12455947</v>
      </c>
      <c r="N75" s="131">
        <f t="shared" si="46"/>
        <v>26522000</v>
      </c>
      <c r="O75" s="132">
        <f t="shared" si="46"/>
        <v>23351688</v>
      </c>
      <c r="P75" s="131">
        <f>$H75      +$J75      +$L75      +$N75</f>
        <v>57705000</v>
      </c>
      <c r="Q75" s="132">
        <f>$I75      +$K75      +$M75      +$O75</f>
        <v>57559254</v>
      </c>
      <c r="R75" s="72">
        <f>IF(($L75      =0),0,((($N75      -$L75      )/$L75      )*100))</f>
        <v>110.32513877874703</v>
      </c>
      <c r="S75" s="73">
        <f>IF(($M75      =0),0,((($O75      -$M75      )/$M75      )*100))</f>
        <v>87.474208103165495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88.605165371740938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88.381374566225475</v>
      </c>
      <c r="V75" s="131">
        <f>SUM(V9:V16,V19:V25,V28:V31,V34,V37:V41,V44:V54,V57:V60,V63:V67,V71:V72)</f>
        <v>4328000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y8Z6/CL/D3JOXY533BwRpwGJV2LV4OOCOjDRJCyHq3/D/0rLNbXXk+XWI+5DJNHvffDA0vEjFcPDGHyFPti5kg==" saltValue="O3IW0FE9+rRxY4xuprfSK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352000</v>
      </c>
      <c r="I10" s="120">
        <v>351506</v>
      </c>
      <c r="J10" s="119">
        <v>51000</v>
      </c>
      <c r="K10" s="120">
        <v>75229</v>
      </c>
      <c r="L10" s="119">
        <v>92000</v>
      </c>
      <c r="M10" s="120">
        <v>92948</v>
      </c>
      <c r="N10" s="119">
        <v>102000</v>
      </c>
      <c r="O10" s="120">
        <v>101069</v>
      </c>
      <c r="P10" s="119">
        <f t="shared" ref="P10:P17" si="1">$H10      +$J10      +$L10      +$N10</f>
        <v>597000</v>
      </c>
      <c r="Q10" s="120">
        <f t="shared" ref="Q10:Q17" si="2">$I10      +$K10      +$M10      +$O10</f>
        <v>620752</v>
      </c>
      <c r="R10" s="59">
        <f t="shared" ref="R10:R17" si="3">IF(($L10      =0),0,((($N10      -$L10      )/$L10      )*100))</f>
        <v>10.869565217391305</v>
      </c>
      <c r="S10" s="60">
        <f t="shared" ref="S10:S17" si="4">IF(($M10      =0),0,((($O10      -$M10      )/$M10      )*100))</f>
        <v>8.7371433489693153</v>
      </c>
      <c r="T10" s="59">
        <f t="shared" ref="T10:T17" si="5">IF(($E10      =0),0,(($P10      /$E10      )*100))</f>
        <v>59.699999999999996</v>
      </c>
      <c r="U10" s="61">
        <f t="shared" ref="U10:U17" si="6">IF(($E10      =0),0,(($Q10      /$E10      )*100))</f>
        <v>62.075199999999995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1000000</v>
      </c>
      <c r="C17" s="121">
        <f>SUM(C9:C16)</f>
        <v>0</v>
      </c>
      <c r="D17" s="121"/>
      <c r="E17" s="121">
        <f t="shared" si="0"/>
        <v>1000000</v>
      </c>
      <c r="F17" s="122">
        <f t="shared" ref="F17:O17" si="7">SUM(F9:F16)</f>
        <v>1000000</v>
      </c>
      <c r="G17" s="123">
        <f t="shared" si="7"/>
        <v>1000000</v>
      </c>
      <c r="H17" s="122">
        <f t="shared" si="7"/>
        <v>352000</v>
      </c>
      <c r="I17" s="123">
        <f t="shared" si="7"/>
        <v>351506</v>
      </c>
      <c r="J17" s="122">
        <f t="shared" si="7"/>
        <v>51000</v>
      </c>
      <c r="K17" s="123">
        <f t="shared" si="7"/>
        <v>75229</v>
      </c>
      <c r="L17" s="122">
        <f t="shared" si="7"/>
        <v>92000</v>
      </c>
      <c r="M17" s="123">
        <f t="shared" si="7"/>
        <v>92948</v>
      </c>
      <c r="N17" s="122">
        <f t="shared" si="7"/>
        <v>102000</v>
      </c>
      <c r="O17" s="123">
        <f t="shared" si="7"/>
        <v>101069</v>
      </c>
      <c r="P17" s="122">
        <f t="shared" si="1"/>
        <v>597000</v>
      </c>
      <c r="Q17" s="123">
        <f t="shared" si="2"/>
        <v>620752</v>
      </c>
      <c r="R17" s="63">
        <f t="shared" si="3"/>
        <v>10.869565217391305</v>
      </c>
      <c r="S17" s="64">
        <f t="shared" si="4"/>
        <v>8.7371433489693153</v>
      </c>
      <c r="T17" s="63">
        <f>IF((SUM($E9:$E14))=0,0,(P17/(SUM($E9:$E14))*100))</f>
        <v>59.699999999999996</v>
      </c>
      <c r="U17" s="65">
        <f>IF((SUM($E9:$E14))=0,0,(Q17/(SUM($E9:$E14))*100))</f>
        <v>62.075199999999995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2843000</v>
      </c>
      <c r="C31" s="118"/>
      <c r="D31" s="118"/>
      <c r="E31" s="118">
        <f>$B31      +$C31      +$D31</f>
        <v>2843000</v>
      </c>
      <c r="F31" s="119">
        <v>2843000</v>
      </c>
      <c r="G31" s="120">
        <v>2843000</v>
      </c>
      <c r="H31" s="119">
        <v>1152000</v>
      </c>
      <c r="I31" s="120">
        <v>802495</v>
      </c>
      <c r="J31" s="119">
        <v>579000</v>
      </c>
      <c r="K31" s="120">
        <v>893815</v>
      </c>
      <c r="L31" s="119">
        <v>625000</v>
      </c>
      <c r="M31" s="120">
        <v>573969</v>
      </c>
      <c r="N31" s="119">
        <v>487000</v>
      </c>
      <c r="O31" s="120">
        <v>471735</v>
      </c>
      <c r="P31" s="119">
        <f>$H31      +$J31      +$L31      +$N31</f>
        <v>2843000</v>
      </c>
      <c r="Q31" s="120">
        <f>$I31      +$K31      +$M31      +$O31</f>
        <v>2742014</v>
      </c>
      <c r="R31" s="59">
        <f>IF(($L31      =0),0,((($N31      -$L31      )/$L31      )*100))</f>
        <v>-22.08</v>
      </c>
      <c r="S31" s="60">
        <f>IF(($M31      =0),0,((($O31      -$M31      )/$M31      )*100))</f>
        <v>-17.811763353073076</v>
      </c>
      <c r="T31" s="59">
        <f>IF(($E31      =0),0,(($P31      /$E31      )*100))</f>
        <v>100</v>
      </c>
      <c r="U31" s="61">
        <f>IF(($E31      =0),0,(($Q31      /$E31      )*100))</f>
        <v>96.447907140344697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2843000</v>
      </c>
      <c r="C32" s="121">
        <f>SUM(C28:C31)</f>
        <v>0</v>
      </c>
      <c r="D32" s="121"/>
      <c r="E32" s="121">
        <f>$B32      +$C32      +$D32</f>
        <v>2843000</v>
      </c>
      <c r="F32" s="122">
        <f t="shared" ref="F32:O32" si="16">SUM(F28:F31)</f>
        <v>2843000</v>
      </c>
      <c r="G32" s="123">
        <f t="shared" si="16"/>
        <v>2843000</v>
      </c>
      <c r="H32" s="122">
        <f t="shared" si="16"/>
        <v>1152000</v>
      </c>
      <c r="I32" s="123">
        <f t="shared" si="16"/>
        <v>802495</v>
      </c>
      <c r="J32" s="122">
        <f t="shared" si="16"/>
        <v>579000</v>
      </c>
      <c r="K32" s="123">
        <f t="shared" si="16"/>
        <v>893815</v>
      </c>
      <c r="L32" s="122">
        <f t="shared" si="16"/>
        <v>625000</v>
      </c>
      <c r="M32" s="123">
        <f t="shared" si="16"/>
        <v>573969</v>
      </c>
      <c r="N32" s="122">
        <f t="shared" si="16"/>
        <v>487000</v>
      </c>
      <c r="O32" s="123">
        <f t="shared" si="16"/>
        <v>471735</v>
      </c>
      <c r="P32" s="122">
        <f>$H32      +$J32      +$L32      +$N32</f>
        <v>2843000</v>
      </c>
      <c r="Q32" s="123">
        <f>$I32      +$K32      +$M32      +$O32</f>
        <v>2742014</v>
      </c>
      <c r="R32" s="63">
        <f>IF(($L32      =0),0,((($N32      -$L32      )/$L32      )*100))</f>
        <v>-22.08</v>
      </c>
      <c r="S32" s="64">
        <f>IF(($M32      =0),0,((($O32      -$M32      )/$M32      )*100))</f>
        <v>-17.811763353073076</v>
      </c>
      <c r="T32" s="63">
        <f>IF($E32   =0,0,($P32   /$E32   )*100)</f>
        <v>100</v>
      </c>
      <c r="U32" s="65">
        <f>IF($E32   =0,0,($Q32   /$E32   )*100)</f>
        <v>96.447907140344697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2293000</v>
      </c>
      <c r="C34" s="118"/>
      <c r="D34" s="118"/>
      <c r="E34" s="118">
        <f>$B34      +$C34      +$D34</f>
        <v>2293000</v>
      </c>
      <c r="F34" s="119">
        <v>2293000</v>
      </c>
      <c r="G34" s="120">
        <v>2293000</v>
      </c>
      <c r="H34" s="119">
        <v>300000</v>
      </c>
      <c r="I34" s="120">
        <v>300086</v>
      </c>
      <c r="J34" s="119">
        <v>524000</v>
      </c>
      <c r="K34" s="120">
        <v>517922</v>
      </c>
      <c r="L34" s="119">
        <v>774000</v>
      </c>
      <c r="M34" s="120">
        <v>774530</v>
      </c>
      <c r="N34" s="119">
        <v>593000</v>
      </c>
      <c r="O34" s="120">
        <v>592959</v>
      </c>
      <c r="P34" s="119">
        <f>$H34      +$J34      +$L34      +$N34</f>
        <v>2191000</v>
      </c>
      <c r="Q34" s="120">
        <f>$I34      +$K34      +$M34      +$O34</f>
        <v>2185497</v>
      </c>
      <c r="R34" s="59">
        <f>IF(($L34      =0),0,((($N34      -$L34      )/$L34      )*100))</f>
        <v>-23.385012919896642</v>
      </c>
      <c r="S34" s="60">
        <f>IF(($M34      =0),0,((($O34      -$M34      )/$M34      )*100))</f>
        <v>-23.442733012278413</v>
      </c>
      <c r="T34" s="59">
        <f>IF(($E34      =0),0,(($P34      /$E34      )*100))</f>
        <v>95.55167902311382</v>
      </c>
      <c r="U34" s="61">
        <f>IF(($E34      =0),0,(($Q34      /$E34      )*100))</f>
        <v>95.311687745311829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2293000</v>
      </c>
      <c r="C35" s="121">
        <f>C34</f>
        <v>0</v>
      </c>
      <c r="D35" s="121"/>
      <c r="E35" s="121">
        <f>$B35      +$C35      +$D35</f>
        <v>2293000</v>
      </c>
      <c r="F35" s="122">
        <f t="shared" ref="F35:O35" si="17">F34</f>
        <v>2293000</v>
      </c>
      <c r="G35" s="123">
        <f t="shared" si="17"/>
        <v>2293000</v>
      </c>
      <c r="H35" s="122">
        <f t="shared" si="17"/>
        <v>300000</v>
      </c>
      <c r="I35" s="123">
        <f t="shared" si="17"/>
        <v>300086</v>
      </c>
      <c r="J35" s="122">
        <f t="shared" si="17"/>
        <v>524000</v>
      </c>
      <c r="K35" s="123">
        <f t="shared" si="17"/>
        <v>517922</v>
      </c>
      <c r="L35" s="122">
        <f t="shared" si="17"/>
        <v>774000</v>
      </c>
      <c r="M35" s="123">
        <f t="shared" si="17"/>
        <v>774530</v>
      </c>
      <c r="N35" s="122">
        <f t="shared" si="17"/>
        <v>593000</v>
      </c>
      <c r="O35" s="123">
        <f t="shared" si="17"/>
        <v>592959</v>
      </c>
      <c r="P35" s="122">
        <f>$H35      +$J35      +$L35      +$N35</f>
        <v>2191000</v>
      </c>
      <c r="Q35" s="123">
        <f>$I35      +$K35      +$M35      +$O35</f>
        <v>2185497</v>
      </c>
      <c r="R35" s="63">
        <f>IF(($L35      =0),0,((($N35      -$L35      )/$L35      )*100))</f>
        <v>-23.385012919896642</v>
      </c>
      <c r="S35" s="64">
        <f>IF(($M35      =0),0,((($O35      -$M35      )/$M35      )*100))</f>
        <v>-23.442733012278413</v>
      </c>
      <c r="T35" s="63">
        <f>IF($E35   =0,0,($P35   /$E35   )*100)</f>
        <v>95.55167902311382</v>
      </c>
      <c r="U35" s="65">
        <f>IF($E35   =0,0,($Q35   /$E35   )*100)</f>
        <v>95.311687745311829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6136000</v>
      </c>
      <c r="C69" s="130">
        <f>SUM(C9:C16,C19:C25,C28:C31,C34,C37:C41,C44:C54,C57:C60,C63:C67)</f>
        <v>0</v>
      </c>
      <c r="D69" s="130"/>
      <c r="E69" s="130">
        <f t="shared" si="35"/>
        <v>6136000</v>
      </c>
      <c r="F69" s="131">
        <f t="shared" ref="F69:O69" si="43">SUM(F9:F16,F19:F25,F28:F31,F34,F37:F41,F44:F54,F57:F60,F63:F67)</f>
        <v>6136000</v>
      </c>
      <c r="G69" s="132">
        <f t="shared" si="43"/>
        <v>6136000</v>
      </c>
      <c r="H69" s="131">
        <f t="shared" si="43"/>
        <v>1804000</v>
      </c>
      <c r="I69" s="132">
        <f t="shared" si="43"/>
        <v>1454087</v>
      </c>
      <c r="J69" s="131">
        <f t="shared" si="43"/>
        <v>1154000</v>
      </c>
      <c r="K69" s="132">
        <f t="shared" si="43"/>
        <v>1486966</v>
      </c>
      <c r="L69" s="131">
        <f t="shared" si="43"/>
        <v>1491000</v>
      </c>
      <c r="M69" s="132">
        <f t="shared" si="43"/>
        <v>1441447</v>
      </c>
      <c r="N69" s="131">
        <f t="shared" si="43"/>
        <v>1182000</v>
      </c>
      <c r="O69" s="132">
        <f t="shared" si="43"/>
        <v>1165763</v>
      </c>
      <c r="P69" s="131">
        <f t="shared" si="36"/>
        <v>5631000</v>
      </c>
      <c r="Q69" s="132">
        <f t="shared" si="37"/>
        <v>5548263</v>
      </c>
      <c r="R69" s="72">
        <f t="shared" si="38"/>
        <v>-20.724346076458751</v>
      </c>
      <c r="S69" s="73">
        <f t="shared" si="39"/>
        <v>-19.125503747276174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91.769882659713161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90.421496088657108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6136000</v>
      </c>
      <c r="C75" s="130">
        <f>SUM(C9:C16,C19:C25,C28:C31,C34,C37:C41,C44:C54,C57:C60,C63:C67,C71:C72)</f>
        <v>0</v>
      </c>
      <c r="D75" s="130"/>
      <c r="E75" s="130">
        <f>$B75      +$C75      +$D75</f>
        <v>6136000</v>
      </c>
      <c r="F75" s="131">
        <f t="shared" ref="F75:O75" si="46">SUM(F9:F16,F19:F25,F28:F31,F34,F37:F41,F44:F54,F57:F60,F63:F67,F71:F72)</f>
        <v>6136000</v>
      </c>
      <c r="G75" s="132">
        <f t="shared" si="46"/>
        <v>6136000</v>
      </c>
      <c r="H75" s="131">
        <f t="shared" si="46"/>
        <v>1804000</v>
      </c>
      <c r="I75" s="132">
        <f t="shared" si="46"/>
        <v>1454087</v>
      </c>
      <c r="J75" s="131">
        <f t="shared" si="46"/>
        <v>1154000</v>
      </c>
      <c r="K75" s="132">
        <f t="shared" si="46"/>
        <v>1486966</v>
      </c>
      <c r="L75" s="131">
        <f t="shared" si="46"/>
        <v>1491000</v>
      </c>
      <c r="M75" s="132">
        <f t="shared" si="46"/>
        <v>1441447</v>
      </c>
      <c r="N75" s="131">
        <f t="shared" si="46"/>
        <v>1182000</v>
      </c>
      <c r="O75" s="132">
        <f t="shared" si="46"/>
        <v>1165763</v>
      </c>
      <c r="P75" s="131">
        <f>$H75      +$J75      +$L75      +$N75</f>
        <v>5631000</v>
      </c>
      <c r="Q75" s="132">
        <f>$I75      +$K75      +$M75      +$O75</f>
        <v>5548263</v>
      </c>
      <c r="R75" s="72">
        <f>IF(($L75      =0),0,((($N75      -$L75      )/$L75      )*100))</f>
        <v>-20.724346076458751</v>
      </c>
      <c r="S75" s="73">
        <f>IF(($M75      =0),0,((($O75      -$M75      )/$M75      )*100))</f>
        <v>-19.125503747276174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91.769882659713161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90.421496088657108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lfL5Odws7K3LqCG2R9kaZDcbdyksij9vdnfina2CNS3VyX4TkYQvFTbQ04s6Huw31ULZRPwXlPLF+2ei4Culpw==" saltValue="i0TJ8jiBt2oXVlru9XlVV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225000</v>
      </c>
      <c r="I10" s="120">
        <v>224909</v>
      </c>
      <c r="J10" s="119">
        <v>431000</v>
      </c>
      <c r="K10" s="120">
        <v>432211</v>
      </c>
      <c r="L10" s="119">
        <v>217000</v>
      </c>
      <c r="M10" s="120">
        <v>142224</v>
      </c>
      <c r="N10" s="119">
        <v>270000</v>
      </c>
      <c r="O10" s="120">
        <v>1026564</v>
      </c>
      <c r="P10" s="119">
        <f t="shared" ref="P10:P17" si="1">$H10      +$J10      +$L10      +$N10</f>
        <v>1143000</v>
      </c>
      <c r="Q10" s="120">
        <f t="shared" ref="Q10:Q17" si="2">$I10      +$K10      +$M10      +$O10</f>
        <v>1825908</v>
      </c>
      <c r="R10" s="59">
        <f t="shared" ref="R10:R17" si="3">IF(($L10      =0),0,((($N10      -$L10      )/$L10      )*100))</f>
        <v>24.423963133640552</v>
      </c>
      <c r="S10" s="60">
        <f t="shared" ref="S10:S17" si="4">IF(($M10      =0),0,((($O10      -$M10      )/$M10      )*100))</f>
        <v>621.79379007762407</v>
      </c>
      <c r="T10" s="59">
        <f t="shared" ref="T10:T17" si="5">IF(($E10      =0),0,(($P10      /$E10      )*100))</f>
        <v>60.15789473684211</v>
      </c>
      <c r="U10" s="61">
        <f t="shared" ref="U10:U17" si="6">IF(($E10      =0),0,(($Q10      /$E10      )*100))</f>
        <v>96.100421052631575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225000</v>
      </c>
      <c r="I17" s="123">
        <f t="shared" si="7"/>
        <v>224909</v>
      </c>
      <c r="J17" s="122">
        <f t="shared" si="7"/>
        <v>431000</v>
      </c>
      <c r="K17" s="123">
        <f t="shared" si="7"/>
        <v>432211</v>
      </c>
      <c r="L17" s="122">
        <f t="shared" si="7"/>
        <v>217000</v>
      </c>
      <c r="M17" s="123">
        <f t="shared" si="7"/>
        <v>142224</v>
      </c>
      <c r="N17" s="122">
        <f t="shared" si="7"/>
        <v>270000</v>
      </c>
      <c r="O17" s="123">
        <f t="shared" si="7"/>
        <v>1026564</v>
      </c>
      <c r="P17" s="122">
        <f t="shared" si="1"/>
        <v>1143000</v>
      </c>
      <c r="Q17" s="123">
        <f t="shared" si="2"/>
        <v>1825908</v>
      </c>
      <c r="R17" s="63">
        <f t="shared" si="3"/>
        <v>24.423963133640552</v>
      </c>
      <c r="S17" s="64">
        <f t="shared" si="4"/>
        <v>621.79379007762407</v>
      </c>
      <c r="T17" s="63">
        <f>IF((SUM($E9:$E14))=0,0,(P17/(SUM($E9:$E14))*100))</f>
        <v>60.15789473684211</v>
      </c>
      <c r="U17" s="65">
        <f>IF((SUM($E9:$E14))=0,0,(Q17/(SUM($E9:$E14))*100))</f>
        <v>96.100421052631575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1385000</v>
      </c>
      <c r="C34" s="118"/>
      <c r="D34" s="118"/>
      <c r="E34" s="118">
        <f>$B34      +$C34      +$D34</f>
        <v>1385000</v>
      </c>
      <c r="F34" s="119">
        <v>1385000</v>
      </c>
      <c r="G34" s="120">
        <v>1385000</v>
      </c>
      <c r="H34" s="119">
        <v>290000</v>
      </c>
      <c r="I34" s="120">
        <v>289901</v>
      </c>
      <c r="J34" s="119">
        <v>464000</v>
      </c>
      <c r="K34" s="120">
        <v>464511</v>
      </c>
      <c r="L34" s="119">
        <v>240000</v>
      </c>
      <c r="M34" s="120">
        <v>148414</v>
      </c>
      <c r="N34" s="119">
        <v>391000</v>
      </c>
      <c r="O34" s="120">
        <v>391314</v>
      </c>
      <c r="P34" s="119">
        <f>$H34      +$J34      +$L34      +$N34</f>
        <v>1385000</v>
      </c>
      <c r="Q34" s="120">
        <f>$I34      +$K34      +$M34      +$O34</f>
        <v>1294140</v>
      </c>
      <c r="R34" s="59">
        <f>IF(($L34      =0),0,((($N34      -$L34      )/$L34      )*100))</f>
        <v>62.916666666666664</v>
      </c>
      <c r="S34" s="60">
        <f>IF(($M34      =0),0,((($O34      -$M34      )/$M34      )*100))</f>
        <v>163.66380530138667</v>
      </c>
      <c r="T34" s="59">
        <f>IF(($E34      =0),0,(($P34      /$E34      )*100))</f>
        <v>100</v>
      </c>
      <c r="U34" s="61">
        <f>IF(($E34      =0),0,(($Q34      /$E34      )*100))</f>
        <v>93.439711191335732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1385000</v>
      </c>
      <c r="C35" s="121">
        <f>C34</f>
        <v>0</v>
      </c>
      <c r="D35" s="121"/>
      <c r="E35" s="121">
        <f>$B35      +$C35      +$D35</f>
        <v>1385000</v>
      </c>
      <c r="F35" s="122">
        <f t="shared" ref="F35:O35" si="17">F34</f>
        <v>1385000</v>
      </c>
      <c r="G35" s="123">
        <f t="shared" si="17"/>
        <v>1385000</v>
      </c>
      <c r="H35" s="122">
        <f t="shared" si="17"/>
        <v>290000</v>
      </c>
      <c r="I35" s="123">
        <f t="shared" si="17"/>
        <v>289901</v>
      </c>
      <c r="J35" s="122">
        <f t="shared" si="17"/>
        <v>464000</v>
      </c>
      <c r="K35" s="123">
        <f t="shared" si="17"/>
        <v>464511</v>
      </c>
      <c r="L35" s="122">
        <f t="shared" si="17"/>
        <v>240000</v>
      </c>
      <c r="M35" s="123">
        <f t="shared" si="17"/>
        <v>148414</v>
      </c>
      <c r="N35" s="122">
        <f t="shared" si="17"/>
        <v>391000</v>
      </c>
      <c r="O35" s="123">
        <f t="shared" si="17"/>
        <v>391314</v>
      </c>
      <c r="P35" s="122">
        <f>$H35      +$J35      +$L35      +$N35</f>
        <v>1385000</v>
      </c>
      <c r="Q35" s="123">
        <f>$I35      +$K35      +$M35      +$O35</f>
        <v>1294140</v>
      </c>
      <c r="R35" s="63">
        <f>IF(($L35      =0),0,((($N35      -$L35      )/$L35      )*100))</f>
        <v>62.916666666666664</v>
      </c>
      <c r="S35" s="64">
        <f>IF(($M35      =0),0,((($O35      -$M35      )/$M35      )*100))</f>
        <v>163.66380530138667</v>
      </c>
      <c r="T35" s="63">
        <f>IF($E35   =0,0,($P35   /$E35   )*100)</f>
        <v>100</v>
      </c>
      <c r="U35" s="65">
        <f>IF($E35   =0,0,($Q35   /$E35   )*100)</f>
        <v>93.439711191335732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19891000</v>
      </c>
      <c r="C53" s="118"/>
      <c r="D53" s="118"/>
      <c r="E53" s="118">
        <f t="shared" si="26"/>
        <v>19891000</v>
      </c>
      <c r="F53" s="119">
        <v>19891000</v>
      </c>
      <c r="G53" s="120">
        <v>14891000</v>
      </c>
      <c r="H53" s="119">
        <v>69000</v>
      </c>
      <c r="I53" s="120"/>
      <c r="J53" s="119">
        <v>907000</v>
      </c>
      <c r="K53" s="120">
        <v>789430</v>
      </c>
      <c r="L53" s="119">
        <v>111000</v>
      </c>
      <c r="M53" s="120"/>
      <c r="N53" s="119">
        <v>9514000</v>
      </c>
      <c r="O53" s="120">
        <v>9742991</v>
      </c>
      <c r="P53" s="119">
        <f t="shared" si="27"/>
        <v>10601000</v>
      </c>
      <c r="Q53" s="120">
        <f t="shared" si="28"/>
        <v>10532421</v>
      </c>
      <c r="R53" s="59">
        <f t="shared" si="29"/>
        <v>8471.1711711711723</v>
      </c>
      <c r="S53" s="60">
        <f t="shared" si="30"/>
        <v>0</v>
      </c>
      <c r="T53" s="59">
        <f t="shared" si="31"/>
        <v>53.295460258408326</v>
      </c>
      <c r="U53" s="61">
        <f t="shared" si="32"/>
        <v>52.950686240008046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19891000</v>
      </c>
      <c r="C55" s="121">
        <f>SUM(C44:C54)</f>
        <v>0</v>
      </c>
      <c r="D55" s="121"/>
      <c r="E55" s="121">
        <f t="shared" si="26"/>
        <v>19891000</v>
      </c>
      <c r="F55" s="122">
        <f t="shared" ref="F55:O55" si="33">SUM(F44:F54)</f>
        <v>19891000</v>
      </c>
      <c r="G55" s="123">
        <f t="shared" si="33"/>
        <v>14891000</v>
      </c>
      <c r="H55" s="122">
        <f t="shared" si="33"/>
        <v>69000</v>
      </c>
      <c r="I55" s="123">
        <f t="shared" si="33"/>
        <v>0</v>
      </c>
      <c r="J55" s="122">
        <f t="shared" si="33"/>
        <v>907000</v>
      </c>
      <c r="K55" s="123">
        <f t="shared" si="33"/>
        <v>789430</v>
      </c>
      <c r="L55" s="122">
        <f t="shared" si="33"/>
        <v>111000</v>
      </c>
      <c r="M55" s="123">
        <f t="shared" si="33"/>
        <v>0</v>
      </c>
      <c r="N55" s="122">
        <f t="shared" si="33"/>
        <v>9514000</v>
      </c>
      <c r="O55" s="123">
        <f t="shared" si="33"/>
        <v>9742991</v>
      </c>
      <c r="P55" s="122">
        <f t="shared" si="27"/>
        <v>10601000</v>
      </c>
      <c r="Q55" s="123">
        <f t="shared" si="28"/>
        <v>10532421</v>
      </c>
      <c r="R55" s="63">
        <f t="shared" si="29"/>
        <v>8471.1711711711723</v>
      </c>
      <c r="S55" s="64">
        <f t="shared" si="30"/>
        <v>0</v>
      </c>
      <c r="T55" s="63">
        <f>IF((+$E45+$E47+$E49+$E50+$E53) =0,0,(P55   /(+$E45+$E47+$E49+$E50+$E53) )*100)</f>
        <v>53.295460258408326</v>
      </c>
      <c r="U55" s="65">
        <f>IF((+$E45+$E47+$E49+$E50+$E53) =0,0,(Q55   /(+$E45+$E47+$E49+$E50+$E53) )*100)</f>
        <v>52.950686240008046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23176000</v>
      </c>
      <c r="C69" s="130">
        <f>SUM(C9:C16,C19:C25,C28:C31,C34,C37:C41,C44:C54,C57:C60,C63:C67)</f>
        <v>0</v>
      </c>
      <c r="D69" s="130"/>
      <c r="E69" s="130">
        <f t="shared" si="35"/>
        <v>23176000</v>
      </c>
      <c r="F69" s="131">
        <f t="shared" ref="F69:O69" si="43">SUM(F9:F16,F19:F25,F28:F31,F34,F37:F41,F44:F54,F57:F60,F63:F67)</f>
        <v>23176000</v>
      </c>
      <c r="G69" s="132">
        <f t="shared" si="43"/>
        <v>18176000</v>
      </c>
      <c r="H69" s="131">
        <f t="shared" si="43"/>
        <v>584000</v>
      </c>
      <c r="I69" s="132">
        <f t="shared" si="43"/>
        <v>514810</v>
      </c>
      <c r="J69" s="131">
        <f t="shared" si="43"/>
        <v>1802000</v>
      </c>
      <c r="K69" s="132">
        <f t="shared" si="43"/>
        <v>1686152</v>
      </c>
      <c r="L69" s="131">
        <f t="shared" si="43"/>
        <v>568000</v>
      </c>
      <c r="M69" s="132">
        <f t="shared" si="43"/>
        <v>290638</v>
      </c>
      <c r="N69" s="131">
        <f t="shared" si="43"/>
        <v>10175000</v>
      </c>
      <c r="O69" s="132">
        <f t="shared" si="43"/>
        <v>11160869</v>
      </c>
      <c r="P69" s="131">
        <f t="shared" si="36"/>
        <v>13129000</v>
      </c>
      <c r="Q69" s="132">
        <f t="shared" si="37"/>
        <v>13652469</v>
      </c>
      <c r="R69" s="72">
        <f t="shared" si="38"/>
        <v>1691.3732394366195</v>
      </c>
      <c r="S69" s="73">
        <f t="shared" si="39"/>
        <v>3740.1272373192769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56.649119779081815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58.90778822920263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17024000</v>
      </c>
      <c r="C71" s="118"/>
      <c r="D71" s="118"/>
      <c r="E71" s="118">
        <f>$B71      +$C71      +$D71</f>
        <v>17024000</v>
      </c>
      <c r="F71" s="119">
        <v>17024000</v>
      </c>
      <c r="G71" s="120">
        <v>15024000</v>
      </c>
      <c r="H71" s="119">
        <v>1495000</v>
      </c>
      <c r="I71" s="120">
        <v>1311063</v>
      </c>
      <c r="J71" s="119">
        <v>1961000</v>
      </c>
      <c r="K71" s="120">
        <v>1654799</v>
      </c>
      <c r="L71" s="119">
        <v>4563000</v>
      </c>
      <c r="M71" s="120">
        <v>1841498</v>
      </c>
      <c r="N71" s="119">
        <v>5146000</v>
      </c>
      <c r="O71" s="120">
        <v>5953459</v>
      </c>
      <c r="P71" s="119">
        <f>$H71      +$J71      +$L71      +$N71</f>
        <v>13165000</v>
      </c>
      <c r="Q71" s="120">
        <f>$I71      +$K71      +$M71      +$O71</f>
        <v>10760819</v>
      </c>
      <c r="R71" s="59">
        <f>IF(($L71      =0),0,((($N71      -$L71      )/$L71      )*100))</f>
        <v>12.776682007451237</v>
      </c>
      <c r="S71" s="60">
        <f>IF(($M71      =0),0,((($O71      -$M71      )/$M71      )*100))</f>
        <v>223.29435057762757</v>
      </c>
      <c r="T71" s="59">
        <f>IF(($E71      =0),0,(($P71      /$E71      )*100))</f>
        <v>77.332001879699249</v>
      </c>
      <c r="U71" s="61">
        <f>IF(($E71      =0),0,(($Q71      /$E71      )*100))</f>
        <v>63.209698073308275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17024000</v>
      </c>
      <c r="C73" s="127">
        <f>SUM(C71:C72)</f>
        <v>0</v>
      </c>
      <c r="D73" s="127"/>
      <c r="E73" s="127">
        <f>$B73      +$C73      +$D73</f>
        <v>17024000</v>
      </c>
      <c r="F73" s="128">
        <f t="shared" ref="F73:O73" si="44">SUM(F71:F72)</f>
        <v>17024000</v>
      </c>
      <c r="G73" s="129">
        <f t="shared" si="44"/>
        <v>15024000</v>
      </c>
      <c r="H73" s="128">
        <f t="shared" si="44"/>
        <v>1495000</v>
      </c>
      <c r="I73" s="129">
        <f t="shared" si="44"/>
        <v>1311063</v>
      </c>
      <c r="J73" s="128">
        <f t="shared" si="44"/>
        <v>1961000</v>
      </c>
      <c r="K73" s="129">
        <f t="shared" si="44"/>
        <v>1654799</v>
      </c>
      <c r="L73" s="128">
        <f t="shared" si="44"/>
        <v>4563000</v>
      </c>
      <c r="M73" s="129">
        <f t="shared" si="44"/>
        <v>1841498</v>
      </c>
      <c r="N73" s="128">
        <f t="shared" si="44"/>
        <v>5146000</v>
      </c>
      <c r="O73" s="129">
        <f t="shared" si="44"/>
        <v>5953459</v>
      </c>
      <c r="P73" s="128">
        <f>$H73      +$J73      +$L73      +$N73</f>
        <v>13165000</v>
      </c>
      <c r="Q73" s="129">
        <f>$I73      +$K73      +$M73      +$O73</f>
        <v>10760819</v>
      </c>
      <c r="R73" s="68">
        <f>IF(($L73      =0),0,((($N73      -$L73      )/$L73      )*100))</f>
        <v>12.776682007451237</v>
      </c>
      <c r="S73" s="69">
        <f>IF(($M73      =0),0,((($O73      -$M73      )/$M73      )*100))</f>
        <v>223.29435057762757</v>
      </c>
      <c r="T73" s="68">
        <f>IF(($E71      =0),0,(($P71      /$E71      )*100))</f>
        <v>77.332001879699249</v>
      </c>
      <c r="U73" s="70">
        <f>IF($E71   =0,0,($Q71   /$E71 )*100)</f>
        <v>63.209698073308275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17024000</v>
      </c>
      <c r="C74" s="130">
        <f>SUM(C71:C72)</f>
        <v>0</v>
      </c>
      <c r="D74" s="130"/>
      <c r="E74" s="130">
        <f>$B74      +$C74      +$D74</f>
        <v>17024000</v>
      </c>
      <c r="F74" s="131">
        <f t="shared" ref="F74:O74" si="45">SUM(F71:F72)</f>
        <v>17024000</v>
      </c>
      <c r="G74" s="132">
        <f t="shared" si="45"/>
        <v>15024000</v>
      </c>
      <c r="H74" s="131">
        <f t="shared" si="45"/>
        <v>1495000</v>
      </c>
      <c r="I74" s="132">
        <f t="shared" si="45"/>
        <v>1311063</v>
      </c>
      <c r="J74" s="131">
        <f t="shared" si="45"/>
        <v>1961000</v>
      </c>
      <c r="K74" s="132">
        <f t="shared" si="45"/>
        <v>1654799</v>
      </c>
      <c r="L74" s="131">
        <f t="shared" si="45"/>
        <v>4563000</v>
      </c>
      <c r="M74" s="132">
        <f t="shared" si="45"/>
        <v>1841498</v>
      </c>
      <c r="N74" s="131">
        <f t="shared" si="45"/>
        <v>5146000</v>
      </c>
      <c r="O74" s="132">
        <f t="shared" si="45"/>
        <v>5953459</v>
      </c>
      <c r="P74" s="131">
        <f>$H74      +$J74      +$L74      +$N74</f>
        <v>13165000</v>
      </c>
      <c r="Q74" s="132">
        <f>$I74      +$K74      +$M74      +$O74</f>
        <v>10760819</v>
      </c>
      <c r="R74" s="72">
        <f>IF(($L74      =0),0,((($N74      -$L74      )/$L74      )*100))</f>
        <v>12.776682007451237</v>
      </c>
      <c r="S74" s="73">
        <f>IF(($M74      =0),0,((($O74      -$M74      )/$M74      )*100))</f>
        <v>223.29435057762757</v>
      </c>
      <c r="T74" s="72">
        <f>IF(($E71      =0),0,(($P71      /$E71      )*100))</f>
        <v>77.332001879699249</v>
      </c>
      <c r="U74" s="76">
        <f>IF($E71   =0,0,($Q71   /$E71 )*100)</f>
        <v>63.209698073308275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40200000</v>
      </c>
      <c r="C75" s="130">
        <f>SUM(C9:C16,C19:C25,C28:C31,C34,C37:C41,C44:C54,C57:C60,C63:C67,C71:C72)</f>
        <v>0</v>
      </c>
      <c r="D75" s="130"/>
      <c r="E75" s="130">
        <f>$B75      +$C75      +$D75</f>
        <v>40200000</v>
      </c>
      <c r="F75" s="131">
        <f t="shared" ref="F75:O75" si="46">SUM(F9:F16,F19:F25,F28:F31,F34,F37:F41,F44:F54,F57:F60,F63:F67,F71:F72)</f>
        <v>40200000</v>
      </c>
      <c r="G75" s="132">
        <f t="shared" si="46"/>
        <v>33200000</v>
      </c>
      <c r="H75" s="131">
        <f t="shared" si="46"/>
        <v>2079000</v>
      </c>
      <c r="I75" s="132">
        <f t="shared" si="46"/>
        <v>1825873</v>
      </c>
      <c r="J75" s="131">
        <f t="shared" si="46"/>
        <v>3763000</v>
      </c>
      <c r="K75" s="132">
        <f t="shared" si="46"/>
        <v>3340951</v>
      </c>
      <c r="L75" s="131">
        <f t="shared" si="46"/>
        <v>5131000</v>
      </c>
      <c r="M75" s="132">
        <f t="shared" si="46"/>
        <v>2132136</v>
      </c>
      <c r="N75" s="131">
        <f t="shared" si="46"/>
        <v>15321000</v>
      </c>
      <c r="O75" s="132">
        <f t="shared" si="46"/>
        <v>17114328</v>
      </c>
      <c r="P75" s="131">
        <f>$H75      +$J75      +$L75      +$N75</f>
        <v>26294000</v>
      </c>
      <c r="Q75" s="132">
        <f>$I75      +$K75      +$M75      +$O75</f>
        <v>24413288</v>
      </c>
      <c r="R75" s="72">
        <f>IF(($L75      =0),0,((($N75      -$L75      )/$L75      )*100))</f>
        <v>198.59676476320405</v>
      </c>
      <c r="S75" s="73">
        <f>IF(($M75      =0),0,((($O75      -$M75      )/$M75      )*100))</f>
        <v>702.68463174956946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65.407960199004975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60.729572139303478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cQqBvzqRRTmkPd9gqL3Im79cuon4+jVgAVyPbN44G8BBbdH1Zpbwhg7is8YpaS+ToOTPJeLmgdCJf41Ua9dy2g==" saltValue="0Y33k3CGdpOTp+PBPbCyx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632000</v>
      </c>
      <c r="I10" s="120">
        <v>213647</v>
      </c>
      <c r="J10" s="119">
        <v>614000</v>
      </c>
      <c r="K10" s="120">
        <v>614558</v>
      </c>
      <c r="L10" s="119">
        <v>258000</v>
      </c>
      <c r="M10" s="120">
        <v>298106</v>
      </c>
      <c r="N10" s="119">
        <v>88000</v>
      </c>
      <c r="O10" s="120">
        <v>355216</v>
      </c>
      <c r="P10" s="119">
        <f t="shared" ref="P10:P17" si="1">$H10      +$J10      +$L10      +$N10</f>
        <v>1592000</v>
      </c>
      <c r="Q10" s="120">
        <f t="shared" ref="Q10:Q17" si="2">$I10      +$K10      +$M10      +$O10</f>
        <v>1481527</v>
      </c>
      <c r="R10" s="59">
        <f t="shared" ref="R10:R17" si="3">IF(($L10      =0),0,((($N10      -$L10      )/$L10      )*100))</f>
        <v>-65.891472868217051</v>
      </c>
      <c r="S10" s="60">
        <f t="shared" ref="S10:S17" si="4">IF(($M10      =0),0,((($O10      -$M10      )/$M10      )*100))</f>
        <v>19.157615076516407</v>
      </c>
      <c r="T10" s="59">
        <f t="shared" ref="T10:T17" si="5">IF(($E10      =0),0,(($P10      /$E10      )*100))</f>
        <v>83.78947368421052</v>
      </c>
      <c r="U10" s="61">
        <f t="shared" ref="U10:U17" si="6">IF(($E10      =0),0,(($Q10      /$E10      )*100))</f>
        <v>77.9751052631579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1900000</v>
      </c>
      <c r="C17" s="121">
        <f>SUM(C9:C16)</f>
        <v>0</v>
      </c>
      <c r="D17" s="121"/>
      <c r="E17" s="121">
        <f t="shared" si="0"/>
        <v>1900000</v>
      </c>
      <c r="F17" s="122">
        <f t="shared" ref="F17:O17" si="7">SUM(F9:F16)</f>
        <v>1900000</v>
      </c>
      <c r="G17" s="123">
        <f t="shared" si="7"/>
        <v>1900000</v>
      </c>
      <c r="H17" s="122">
        <f t="shared" si="7"/>
        <v>632000</v>
      </c>
      <c r="I17" s="123">
        <f t="shared" si="7"/>
        <v>213647</v>
      </c>
      <c r="J17" s="122">
        <f t="shared" si="7"/>
        <v>614000</v>
      </c>
      <c r="K17" s="123">
        <f t="shared" si="7"/>
        <v>614558</v>
      </c>
      <c r="L17" s="122">
        <f t="shared" si="7"/>
        <v>258000</v>
      </c>
      <c r="M17" s="123">
        <f t="shared" si="7"/>
        <v>298106</v>
      </c>
      <c r="N17" s="122">
        <f t="shared" si="7"/>
        <v>88000</v>
      </c>
      <c r="O17" s="123">
        <f t="shared" si="7"/>
        <v>355216</v>
      </c>
      <c r="P17" s="122">
        <f t="shared" si="1"/>
        <v>1592000</v>
      </c>
      <c r="Q17" s="123">
        <f t="shared" si="2"/>
        <v>1481527</v>
      </c>
      <c r="R17" s="63">
        <f t="shared" si="3"/>
        <v>-65.891472868217051</v>
      </c>
      <c r="S17" s="64">
        <f t="shared" si="4"/>
        <v>19.157615076516407</v>
      </c>
      <c r="T17" s="63">
        <f>IF((SUM($E9:$E14))=0,0,(P17/(SUM($E9:$E14))*100))</f>
        <v>83.78947368421052</v>
      </c>
      <c r="U17" s="65">
        <f>IF((SUM($E9:$E14))=0,0,(Q17/(SUM($E9:$E14))*100))</f>
        <v>77.9751052631579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/>
      <c r="C34" s="118"/>
      <c r="D34" s="118"/>
      <c r="E34" s="118">
        <f>$B34      +$C34      +$D34</f>
        <v>0</v>
      </c>
      <c r="F34" s="119"/>
      <c r="G34" s="120"/>
      <c r="H34" s="119"/>
      <c r="I34" s="120"/>
      <c r="J34" s="119"/>
      <c r="K34" s="120"/>
      <c r="L34" s="119"/>
      <c r="M34" s="120"/>
      <c r="N34" s="119"/>
      <c r="O34" s="120"/>
      <c r="P34" s="119">
        <f>$H34      +$J34      +$L34      +$N34</f>
        <v>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0</v>
      </c>
      <c r="C35" s="121">
        <f>C34</f>
        <v>0</v>
      </c>
      <c r="D35" s="121"/>
      <c r="E35" s="121">
        <f>$B35      +$C35      +$D35</f>
        <v>0</v>
      </c>
      <c r="F35" s="122">
        <f t="shared" ref="F35:O35" si="17">F34</f>
        <v>0</v>
      </c>
      <c r="G35" s="123">
        <f t="shared" si="17"/>
        <v>0</v>
      </c>
      <c r="H35" s="122">
        <f t="shared" si="17"/>
        <v>0</v>
      </c>
      <c r="I35" s="123">
        <f t="shared" si="17"/>
        <v>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>
        <v>2430000</v>
      </c>
      <c r="W53" s="120">
        <v>2026000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>
        <f>SUM(V44:V54)</f>
        <v>2430000</v>
      </c>
      <c r="W55" s="123">
        <f>SUM(W44:W54)</f>
        <v>2026000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1900000</v>
      </c>
      <c r="C69" s="130">
        <f>SUM(C9:C16,C19:C25,C28:C31,C34,C37:C41,C44:C54,C57:C60,C63:C67)</f>
        <v>0</v>
      </c>
      <c r="D69" s="130"/>
      <c r="E69" s="130">
        <f t="shared" si="35"/>
        <v>1900000</v>
      </c>
      <c r="F69" s="131">
        <f t="shared" ref="F69:O69" si="43">SUM(F9:F16,F19:F25,F28:F31,F34,F37:F41,F44:F54,F57:F60,F63:F67)</f>
        <v>1900000</v>
      </c>
      <c r="G69" s="132">
        <f t="shared" si="43"/>
        <v>1900000</v>
      </c>
      <c r="H69" s="131">
        <f t="shared" si="43"/>
        <v>632000</v>
      </c>
      <c r="I69" s="132">
        <f t="shared" si="43"/>
        <v>213647</v>
      </c>
      <c r="J69" s="131">
        <f t="shared" si="43"/>
        <v>614000</v>
      </c>
      <c r="K69" s="132">
        <f t="shared" si="43"/>
        <v>614558</v>
      </c>
      <c r="L69" s="131">
        <f t="shared" si="43"/>
        <v>258000</v>
      </c>
      <c r="M69" s="132">
        <f t="shared" si="43"/>
        <v>298106</v>
      </c>
      <c r="N69" s="131">
        <f t="shared" si="43"/>
        <v>88000</v>
      </c>
      <c r="O69" s="132">
        <f t="shared" si="43"/>
        <v>355216</v>
      </c>
      <c r="P69" s="131">
        <f t="shared" si="36"/>
        <v>1592000</v>
      </c>
      <c r="Q69" s="132">
        <f t="shared" si="37"/>
        <v>1481527</v>
      </c>
      <c r="R69" s="72">
        <f t="shared" si="38"/>
        <v>-65.891472868217051</v>
      </c>
      <c r="S69" s="73">
        <f t="shared" si="39"/>
        <v>19.157615076516407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83.78947368421052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77.9751052631579</v>
      </c>
      <c r="V69" s="131">
        <f>SUM(V9:V16,V19:V25,V28:V31,V34,V37:V41,V44:V54,V57:V60,V63:V67)</f>
        <v>2430000</v>
      </c>
      <c r="W69" s="132">
        <f>SUM(W9:W16,W19:W25,W28:W31,W34,W37:W41,W44:W54,W57:W60,W63:W67)</f>
        <v>2026000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8196000</v>
      </c>
      <c r="C71" s="118"/>
      <c r="D71" s="118"/>
      <c r="E71" s="118">
        <f>$B71      +$C71      +$D71</f>
        <v>8196000</v>
      </c>
      <c r="F71" s="119">
        <v>8196000</v>
      </c>
      <c r="G71" s="120">
        <v>8196000</v>
      </c>
      <c r="H71" s="119">
        <v>6426000</v>
      </c>
      <c r="I71" s="120">
        <v>6401264</v>
      </c>
      <c r="J71" s="119">
        <v>576000</v>
      </c>
      <c r="K71" s="120">
        <v>968826</v>
      </c>
      <c r="L71" s="119">
        <v>817000</v>
      </c>
      <c r="M71" s="120">
        <v>824791</v>
      </c>
      <c r="N71" s="119">
        <v>232000</v>
      </c>
      <c r="O71" s="120">
        <v>108310</v>
      </c>
      <c r="P71" s="119">
        <f>$H71      +$J71      +$L71      +$N71</f>
        <v>8051000</v>
      </c>
      <c r="Q71" s="120">
        <f>$I71      +$K71      +$M71      +$O71</f>
        <v>8303191</v>
      </c>
      <c r="R71" s="59">
        <f>IF(($L71      =0),0,((($N71      -$L71      )/$L71      )*100))</f>
        <v>-71.603427172582627</v>
      </c>
      <c r="S71" s="60">
        <f>IF(($M71      =0),0,((($O71      -$M71      )/$M71      )*100))</f>
        <v>-86.868188425916387</v>
      </c>
      <c r="T71" s="59">
        <f>IF(($E71      =0),0,(($P71      /$E71      )*100))</f>
        <v>98.230844314299659</v>
      </c>
      <c r="U71" s="61">
        <f>IF(($E71      =0),0,(($Q71      /$E71      )*100))</f>
        <v>101.30784529038554</v>
      </c>
      <c r="V71" s="119">
        <v>503000</v>
      </c>
      <c r="W71" s="120">
        <v>415000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8196000</v>
      </c>
      <c r="C73" s="127">
        <f>SUM(C71:C72)</f>
        <v>0</v>
      </c>
      <c r="D73" s="127"/>
      <c r="E73" s="127">
        <f>$B73      +$C73      +$D73</f>
        <v>8196000</v>
      </c>
      <c r="F73" s="128">
        <f t="shared" ref="F73:O73" si="44">SUM(F71:F72)</f>
        <v>8196000</v>
      </c>
      <c r="G73" s="129">
        <f t="shared" si="44"/>
        <v>8196000</v>
      </c>
      <c r="H73" s="128">
        <f t="shared" si="44"/>
        <v>6426000</v>
      </c>
      <c r="I73" s="129">
        <f t="shared" si="44"/>
        <v>6401264</v>
      </c>
      <c r="J73" s="128">
        <f t="shared" si="44"/>
        <v>576000</v>
      </c>
      <c r="K73" s="129">
        <f t="shared" si="44"/>
        <v>968826</v>
      </c>
      <c r="L73" s="128">
        <f t="shared" si="44"/>
        <v>817000</v>
      </c>
      <c r="M73" s="129">
        <f t="shared" si="44"/>
        <v>824791</v>
      </c>
      <c r="N73" s="128">
        <f t="shared" si="44"/>
        <v>232000</v>
      </c>
      <c r="O73" s="129">
        <f t="shared" si="44"/>
        <v>108310</v>
      </c>
      <c r="P73" s="128">
        <f>$H73      +$J73      +$L73      +$N73</f>
        <v>8051000</v>
      </c>
      <c r="Q73" s="129">
        <f>$I73      +$K73      +$M73      +$O73</f>
        <v>8303191</v>
      </c>
      <c r="R73" s="68">
        <f>IF(($L73      =0),0,((($N73      -$L73      )/$L73      )*100))</f>
        <v>-71.603427172582627</v>
      </c>
      <c r="S73" s="69">
        <f>IF(($M73      =0),0,((($O73      -$M73      )/$M73      )*100))</f>
        <v>-86.868188425916387</v>
      </c>
      <c r="T73" s="68">
        <f>IF(($E71      =0),0,(($P71      /$E71      )*100))</f>
        <v>98.230844314299659</v>
      </c>
      <c r="U73" s="70">
        <f>IF($E71   =0,0,($Q71   /$E71 )*100)</f>
        <v>101.30784529038554</v>
      </c>
      <c r="V73" s="128">
        <f>SUM(V71:V72)</f>
        <v>503000</v>
      </c>
      <c r="W73" s="129">
        <f>SUM(W71:W72)</f>
        <v>415000</v>
      </c>
    </row>
    <row r="74" spans="1:23" ht="12.95" customHeight="1" x14ac:dyDescent="0.2">
      <c r="A74" s="71" t="s">
        <v>89</v>
      </c>
      <c r="B74" s="130">
        <f>SUM(B71:B72)</f>
        <v>8196000</v>
      </c>
      <c r="C74" s="130">
        <f>SUM(C71:C72)</f>
        <v>0</v>
      </c>
      <c r="D74" s="130"/>
      <c r="E74" s="130">
        <f>$B74      +$C74      +$D74</f>
        <v>8196000</v>
      </c>
      <c r="F74" s="131">
        <f t="shared" ref="F74:O74" si="45">SUM(F71:F72)</f>
        <v>8196000</v>
      </c>
      <c r="G74" s="132">
        <f t="shared" si="45"/>
        <v>8196000</v>
      </c>
      <c r="H74" s="131">
        <f t="shared" si="45"/>
        <v>6426000</v>
      </c>
      <c r="I74" s="132">
        <f t="shared" si="45"/>
        <v>6401264</v>
      </c>
      <c r="J74" s="131">
        <f t="shared" si="45"/>
        <v>576000</v>
      </c>
      <c r="K74" s="132">
        <f t="shared" si="45"/>
        <v>968826</v>
      </c>
      <c r="L74" s="131">
        <f t="shared" si="45"/>
        <v>817000</v>
      </c>
      <c r="M74" s="132">
        <f t="shared" si="45"/>
        <v>824791</v>
      </c>
      <c r="N74" s="131">
        <f t="shared" si="45"/>
        <v>232000</v>
      </c>
      <c r="O74" s="132">
        <f t="shared" si="45"/>
        <v>108310</v>
      </c>
      <c r="P74" s="131">
        <f>$H74      +$J74      +$L74      +$N74</f>
        <v>8051000</v>
      </c>
      <c r="Q74" s="132">
        <f>$I74      +$K74      +$M74      +$O74</f>
        <v>8303191</v>
      </c>
      <c r="R74" s="72">
        <f>IF(($L74      =0),0,((($N74      -$L74      )/$L74      )*100))</f>
        <v>-71.603427172582627</v>
      </c>
      <c r="S74" s="73">
        <f>IF(($M74      =0),0,((($O74      -$M74      )/$M74      )*100))</f>
        <v>-86.868188425916387</v>
      </c>
      <c r="T74" s="72">
        <f>IF(($E71      =0),0,(($P71      /$E71      )*100))</f>
        <v>98.230844314299659</v>
      </c>
      <c r="U74" s="76">
        <f>IF($E71   =0,0,($Q71   /$E71 )*100)</f>
        <v>101.30784529038554</v>
      </c>
      <c r="V74" s="131">
        <f>SUM(V71:V72)</f>
        <v>503000</v>
      </c>
      <c r="W74" s="132">
        <f>SUM(W71:W72)</f>
        <v>415000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10096000</v>
      </c>
      <c r="C75" s="130">
        <f>SUM(C9:C16,C19:C25,C28:C31,C34,C37:C41,C44:C54,C57:C60,C63:C67,C71:C72)</f>
        <v>0</v>
      </c>
      <c r="D75" s="130"/>
      <c r="E75" s="130">
        <f>$B75      +$C75      +$D75</f>
        <v>10096000</v>
      </c>
      <c r="F75" s="131">
        <f t="shared" ref="F75:O75" si="46">SUM(F9:F16,F19:F25,F28:F31,F34,F37:F41,F44:F54,F57:F60,F63:F67,F71:F72)</f>
        <v>10096000</v>
      </c>
      <c r="G75" s="132">
        <f t="shared" si="46"/>
        <v>10096000</v>
      </c>
      <c r="H75" s="131">
        <f t="shared" si="46"/>
        <v>7058000</v>
      </c>
      <c r="I75" s="132">
        <f t="shared" si="46"/>
        <v>6614911</v>
      </c>
      <c r="J75" s="131">
        <f t="shared" si="46"/>
        <v>1190000</v>
      </c>
      <c r="K75" s="132">
        <f t="shared" si="46"/>
        <v>1583384</v>
      </c>
      <c r="L75" s="131">
        <f t="shared" si="46"/>
        <v>1075000</v>
      </c>
      <c r="M75" s="132">
        <f t="shared" si="46"/>
        <v>1122897</v>
      </c>
      <c r="N75" s="131">
        <f t="shared" si="46"/>
        <v>320000</v>
      </c>
      <c r="O75" s="132">
        <f t="shared" si="46"/>
        <v>463526</v>
      </c>
      <c r="P75" s="131">
        <f>$H75      +$J75      +$L75      +$N75</f>
        <v>9643000</v>
      </c>
      <c r="Q75" s="132">
        <f>$I75      +$K75      +$M75      +$O75</f>
        <v>9784718</v>
      </c>
      <c r="R75" s="72">
        <f>IF(($L75      =0),0,((($N75      -$L75      )/$L75      )*100))</f>
        <v>-70.232558139534888</v>
      </c>
      <c r="S75" s="73">
        <f>IF(($M75      =0),0,((($O75      -$M75      )/$M75      )*100))</f>
        <v>-58.720523788023307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95.513074484944539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96.916778922345486</v>
      </c>
      <c r="V75" s="131">
        <f>SUM(V9:V16,V19:V25,V28:V31,V34,V37:V41,V44:V54,V57:V60,V63:V67,V71:V72)</f>
        <v>2933000</v>
      </c>
      <c r="W75" s="132">
        <f>SUM(W9:W16,W19:W25,W28:W31,W34,W37:W41,W44:W54,W57:W60,W63:W67,W71:W72)</f>
        <v>2441000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UqamxmFADpx49Ly7UWH4oZfsf908XKy2iawd/zTrg4/znN4JxVNa90CGBMgEOQksmVGBiwaSnu+/7vMYDwPsKA==" saltValue="C9AuQDqnR736t9HGL3RKq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1104000</v>
      </c>
      <c r="I10" s="120">
        <v>1106491</v>
      </c>
      <c r="J10" s="119">
        <v>175000</v>
      </c>
      <c r="K10" s="120">
        <v>175655</v>
      </c>
      <c r="L10" s="119">
        <v>314000</v>
      </c>
      <c r="M10" s="120">
        <v>315273</v>
      </c>
      <c r="N10" s="119">
        <v>342000</v>
      </c>
      <c r="O10" s="120">
        <v>402583</v>
      </c>
      <c r="P10" s="119">
        <f t="shared" ref="P10:P17" si="1">$H10      +$J10      +$L10      +$N10</f>
        <v>1935000</v>
      </c>
      <c r="Q10" s="120">
        <f t="shared" ref="Q10:Q17" si="2">$I10      +$K10      +$M10      +$O10</f>
        <v>2000002</v>
      </c>
      <c r="R10" s="59">
        <f t="shared" ref="R10:R17" si="3">IF(($L10      =0),0,((($N10      -$L10      )/$L10      )*100))</f>
        <v>8.9171974522292992</v>
      </c>
      <c r="S10" s="60">
        <f t="shared" ref="S10:S17" si="4">IF(($M10      =0),0,((($O10      -$M10      )/$M10      )*100))</f>
        <v>27.693459319383518</v>
      </c>
      <c r="T10" s="59">
        <f t="shared" ref="T10:T17" si="5">IF(($E10      =0),0,(($P10      /$E10      )*100))</f>
        <v>96.75</v>
      </c>
      <c r="U10" s="61">
        <f t="shared" ref="U10:U17" si="6">IF(($E10      =0),0,(($Q10      /$E10      )*100))</f>
        <v>100.00009999999999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46000000</v>
      </c>
      <c r="C16" s="118">
        <v>-46000000</v>
      </c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48000000</v>
      </c>
      <c r="C17" s="121">
        <f>SUM(C9:C16)</f>
        <v>-46000000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1104000</v>
      </c>
      <c r="I17" s="123">
        <f t="shared" si="7"/>
        <v>1106491</v>
      </c>
      <c r="J17" s="122">
        <f t="shared" si="7"/>
        <v>175000</v>
      </c>
      <c r="K17" s="123">
        <f t="shared" si="7"/>
        <v>175655</v>
      </c>
      <c r="L17" s="122">
        <f t="shared" si="7"/>
        <v>314000</v>
      </c>
      <c r="M17" s="123">
        <f t="shared" si="7"/>
        <v>315273</v>
      </c>
      <c r="N17" s="122">
        <f t="shared" si="7"/>
        <v>342000</v>
      </c>
      <c r="O17" s="123">
        <f t="shared" si="7"/>
        <v>402583</v>
      </c>
      <c r="P17" s="122">
        <f t="shared" si="1"/>
        <v>1935000</v>
      </c>
      <c r="Q17" s="123">
        <f t="shared" si="2"/>
        <v>2000002</v>
      </c>
      <c r="R17" s="63">
        <f t="shared" si="3"/>
        <v>8.9171974522292992</v>
      </c>
      <c r="S17" s="64">
        <f t="shared" si="4"/>
        <v>27.693459319383518</v>
      </c>
      <c r="T17" s="63">
        <f>IF((SUM($E9:$E14))=0,0,(P17/(SUM($E9:$E14))*100))</f>
        <v>96.75</v>
      </c>
      <c r="U17" s="65">
        <f>IF((SUM($E9:$E14))=0,0,(Q17/(SUM($E9:$E14))*100))</f>
        <v>100.00009999999999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1569000</v>
      </c>
      <c r="C34" s="118"/>
      <c r="D34" s="118"/>
      <c r="E34" s="118">
        <f>$B34      +$C34      +$D34</f>
        <v>1569000</v>
      </c>
      <c r="F34" s="119">
        <v>1569000</v>
      </c>
      <c r="G34" s="120">
        <v>1569000</v>
      </c>
      <c r="H34" s="119">
        <v>390000</v>
      </c>
      <c r="I34" s="120">
        <v>524161</v>
      </c>
      <c r="J34" s="119">
        <v>384000</v>
      </c>
      <c r="K34" s="120">
        <v>381889</v>
      </c>
      <c r="L34" s="119">
        <v>397000</v>
      </c>
      <c r="M34" s="120">
        <v>404261</v>
      </c>
      <c r="N34" s="119">
        <v>229000</v>
      </c>
      <c r="O34" s="120">
        <v>250824</v>
      </c>
      <c r="P34" s="119">
        <f>$H34      +$J34      +$L34      +$N34</f>
        <v>1400000</v>
      </c>
      <c r="Q34" s="120">
        <f>$I34      +$K34      +$M34      +$O34</f>
        <v>1561135</v>
      </c>
      <c r="R34" s="59">
        <f>IF(($L34      =0),0,((($N34      -$L34      )/$L34      )*100))</f>
        <v>-42.317380352644832</v>
      </c>
      <c r="S34" s="60">
        <f>IF(($M34      =0),0,((($O34      -$M34      )/$M34      )*100))</f>
        <v>-37.95493505433371</v>
      </c>
      <c r="T34" s="59">
        <f>IF(($E34      =0),0,(($P34      /$E34      )*100))</f>
        <v>89.228808158062449</v>
      </c>
      <c r="U34" s="61">
        <f>IF(($E34      =0),0,(($Q34      /$E34      )*100))</f>
        <v>99.498725302740596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1569000</v>
      </c>
      <c r="C35" s="121">
        <f>C34</f>
        <v>0</v>
      </c>
      <c r="D35" s="121"/>
      <c r="E35" s="121">
        <f>$B35      +$C35      +$D35</f>
        <v>1569000</v>
      </c>
      <c r="F35" s="122">
        <f t="shared" ref="F35:O35" si="17">F34</f>
        <v>1569000</v>
      </c>
      <c r="G35" s="123">
        <f t="shared" si="17"/>
        <v>1569000</v>
      </c>
      <c r="H35" s="122">
        <f t="shared" si="17"/>
        <v>390000</v>
      </c>
      <c r="I35" s="123">
        <f t="shared" si="17"/>
        <v>524161</v>
      </c>
      <c r="J35" s="122">
        <f t="shared" si="17"/>
        <v>384000</v>
      </c>
      <c r="K35" s="123">
        <f t="shared" si="17"/>
        <v>381889</v>
      </c>
      <c r="L35" s="122">
        <f t="shared" si="17"/>
        <v>397000</v>
      </c>
      <c r="M35" s="123">
        <f t="shared" si="17"/>
        <v>404261</v>
      </c>
      <c r="N35" s="122">
        <f t="shared" si="17"/>
        <v>229000</v>
      </c>
      <c r="O35" s="123">
        <f t="shared" si="17"/>
        <v>250824</v>
      </c>
      <c r="P35" s="122">
        <f>$H35      +$J35      +$L35      +$N35</f>
        <v>1400000</v>
      </c>
      <c r="Q35" s="123">
        <f>$I35      +$K35      +$M35      +$O35</f>
        <v>1561135</v>
      </c>
      <c r="R35" s="63">
        <f>IF(($L35      =0),0,((($N35      -$L35      )/$L35      )*100))</f>
        <v>-42.317380352644832</v>
      </c>
      <c r="S35" s="64">
        <f>IF(($M35      =0),0,((($O35      -$M35      )/$M35      )*100))</f>
        <v>-37.95493505433371</v>
      </c>
      <c r="T35" s="63">
        <f>IF($E35   =0,0,($P35   /$E35   )*100)</f>
        <v>89.228808158062449</v>
      </c>
      <c r="U35" s="65">
        <f>IF($E35   =0,0,($Q35   /$E35   )*100)</f>
        <v>99.498725302740596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9000000</v>
      </c>
      <c r="C37" s="118"/>
      <c r="D37" s="118"/>
      <c r="E37" s="118">
        <f t="shared" ref="E37:E42" si="18">$B37      +$C37      +$D37</f>
        <v>9000000</v>
      </c>
      <c r="F37" s="119">
        <v>9000000</v>
      </c>
      <c r="G37" s="120">
        <v>6042000</v>
      </c>
      <c r="H37" s="119"/>
      <c r="I37" s="120"/>
      <c r="J37" s="119">
        <v>642000</v>
      </c>
      <c r="K37" s="120">
        <v>659413</v>
      </c>
      <c r="L37" s="119">
        <v>44000</v>
      </c>
      <c r="M37" s="120">
        <v>1152750</v>
      </c>
      <c r="N37" s="119">
        <v>4505000</v>
      </c>
      <c r="O37" s="120">
        <v>4229831</v>
      </c>
      <c r="P37" s="119">
        <f t="shared" ref="P37:P42" si="19">$H37      +$J37      +$L37      +$N37</f>
        <v>5191000</v>
      </c>
      <c r="Q37" s="120">
        <f t="shared" ref="Q37:Q42" si="20">$I37      +$K37      +$M37      +$O37</f>
        <v>6041994</v>
      </c>
      <c r="R37" s="59">
        <f t="shared" ref="R37:R42" si="21">IF(($L37      =0),0,((($N37      -$L37      )/$L37      )*100))</f>
        <v>10138.636363636364</v>
      </c>
      <c r="S37" s="60">
        <f t="shared" ref="S37:S42" si="22">IF(($M37      =0),0,((($O37      -$M37      )/$M37      )*100))</f>
        <v>266.93394057688135</v>
      </c>
      <c r="T37" s="59">
        <f t="shared" ref="T37:T42" si="23">IF(($E37      =0),0,(($P37      /$E37      )*100))</f>
        <v>57.67777777777777</v>
      </c>
      <c r="U37" s="61">
        <f t="shared" ref="U37:U42" si="24">IF(($E37      =0),0,(($Q37      /$E37      )*100))</f>
        <v>67.133266666666671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9000000</v>
      </c>
      <c r="C42" s="121">
        <f>SUM(C37:C41)</f>
        <v>0</v>
      </c>
      <c r="D42" s="121"/>
      <c r="E42" s="121">
        <f t="shared" si="18"/>
        <v>9000000</v>
      </c>
      <c r="F42" s="122">
        <f t="shared" ref="F42:O42" si="25">SUM(F37:F41)</f>
        <v>9000000</v>
      </c>
      <c r="G42" s="123">
        <f t="shared" si="25"/>
        <v>6042000</v>
      </c>
      <c r="H42" s="122">
        <f t="shared" si="25"/>
        <v>0</v>
      </c>
      <c r="I42" s="123">
        <f t="shared" si="25"/>
        <v>0</v>
      </c>
      <c r="J42" s="122">
        <f t="shared" si="25"/>
        <v>642000</v>
      </c>
      <c r="K42" s="123">
        <f t="shared" si="25"/>
        <v>659413</v>
      </c>
      <c r="L42" s="122">
        <f t="shared" si="25"/>
        <v>44000</v>
      </c>
      <c r="M42" s="123">
        <f t="shared" si="25"/>
        <v>1152750</v>
      </c>
      <c r="N42" s="122">
        <f t="shared" si="25"/>
        <v>4505000</v>
      </c>
      <c r="O42" s="123">
        <f t="shared" si="25"/>
        <v>4229831</v>
      </c>
      <c r="P42" s="122">
        <f t="shared" si="19"/>
        <v>5191000</v>
      </c>
      <c r="Q42" s="123">
        <f t="shared" si="20"/>
        <v>6041994</v>
      </c>
      <c r="R42" s="63">
        <f t="shared" si="21"/>
        <v>10138.636363636364</v>
      </c>
      <c r="S42" s="64">
        <f t="shared" si="22"/>
        <v>266.93394057688135</v>
      </c>
      <c r="T42" s="63">
        <f>IF((+$E37+$E40) =0,0,(P42   /(+$E37+$E40) )*100)</f>
        <v>57.67777777777777</v>
      </c>
      <c r="U42" s="65">
        <f>IF((+$E37+$E40) =0,0,(Q42   /(+$E37+$E40) )*100)</f>
        <v>67.133266666666671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35000000</v>
      </c>
      <c r="C53" s="118"/>
      <c r="D53" s="118"/>
      <c r="E53" s="118">
        <f t="shared" si="26"/>
        <v>35000000</v>
      </c>
      <c r="F53" s="119">
        <v>35000000</v>
      </c>
      <c r="G53" s="120">
        <v>35000000</v>
      </c>
      <c r="H53" s="119">
        <v>2944000</v>
      </c>
      <c r="I53" s="120">
        <v>2944018</v>
      </c>
      <c r="J53" s="119">
        <v>1240000</v>
      </c>
      <c r="K53" s="120">
        <v>1267768</v>
      </c>
      <c r="L53" s="119">
        <v>9668000</v>
      </c>
      <c r="M53" s="120">
        <v>9677462</v>
      </c>
      <c r="N53" s="119">
        <v>21148000</v>
      </c>
      <c r="O53" s="120">
        <v>21110732</v>
      </c>
      <c r="P53" s="119">
        <f t="shared" si="27"/>
        <v>35000000</v>
      </c>
      <c r="Q53" s="120">
        <f t="shared" si="28"/>
        <v>34999980</v>
      </c>
      <c r="R53" s="59">
        <f t="shared" si="29"/>
        <v>118.74224244931733</v>
      </c>
      <c r="S53" s="60">
        <f t="shared" si="30"/>
        <v>118.14326938199294</v>
      </c>
      <c r="T53" s="59">
        <f t="shared" si="31"/>
        <v>100</v>
      </c>
      <c r="U53" s="61">
        <f t="shared" si="32"/>
        <v>99.999942857142855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35000000</v>
      </c>
      <c r="C55" s="121">
        <f>SUM(C44:C54)</f>
        <v>0</v>
      </c>
      <c r="D55" s="121"/>
      <c r="E55" s="121">
        <f t="shared" si="26"/>
        <v>35000000</v>
      </c>
      <c r="F55" s="122">
        <f t="shared" ref="F55:O55" si="33">SUM(F44:F54)</f>
        <v>35000000</v>
      </c>
      <c r="G55" s="123">
        <f t="shared" si="33"/>
        <v>35000000</v>
      </c>
      <c r="H55" s="122">
        <f t="shared" si="33"/>
        <v>2944000</v>
      </c>
      <c r="I55" s="123">
        <f t="shared" si="33"/>
        <v>2944018</v>
      </c>
      <c r="J55" s="122">
        <f t="shared" si="33"/>
        <v>1240000</v>
      </c>
      <c r="K55" s="123">
        <f t="shared" si="33"/>
        <v>1267768</v>
      </c>
      <c r="L55" s="122">
        <f t="shared" si="33"/>
        <v>9668000</v>
      </c>
      <c r="M55" s="123">
        <f t="shared" si="33"/>
        <v>9677462</v>
      </c>
      <c r="N55" s="122">
        <f t="shared" si="33"/>
        <v>21148000</v>
      </c>
      <c r="O55" s="123">
        <f t="shared" si="33"/>
        <v>21110732</v>
      </c>
      <c r="P55" s="122">
        <f t="shared" si="27"/>
        <v>35000000</v>
      </c>
      <c r="Q55" s="123">
        <f t="shared" si="28"/>
        <v>34999980</v>
      </c>
      <c r="R55" s="63">
        <f t="shared" si="29"/>
        <v>118.74224244931733</v>
      </c>
      <c r="S55" s="64">
        <f t="shared" si="30"/>
        <v>118.14326938199294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99.999942857142855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93569000</v>
      </c>
      <c r="C69" s="130">
        <f>SUM(C9:C16,C19:C25,C28:C31,C34,C37:C41,C44:C54,C57:C60,C63:C67)</f>
        <v>-46000000</v>
      </c>
      <c r="D69" s="130"/>
      <c r="E69" s="130">
        <f t="shared" si="35"/>
        <v>47569000</v>
      </c>
      <c r="F69" s="131">
        <f t="shared" ref="F69:O69" si="43">SUM(F9:F16,F19:F25,F28:F31,F34,F37:F41,F44:F54,F57:F60,F63:F67)</f>
        <v>47569000</v>
      </c>
      <c r="G69" s="132">
        <f t="shared" si="43"/>
        <v>44611000</v>
      </c>
      <c r="H69" s="131">
        <f t="shared" si="43"/>
        <v>4438000</v>
      </c>
      <c r="I69" s="132">
        <f t="shared" si="43"/>
        <v>4574670</v>
      </c>
      <c r="J69" s="131">
        <f t="shared" si="43"/>
        <v>2441000</v>
      </c>
      <c r="K69" s="132">
        <f t="shared" si="43"/>
        <v>2484725</v>
      </c>
      <c r="L69" s="131">
        <f t="shared" si="43"/>
        <v>10423000</v>
      </c>
      <c r="M69" s="132">
        <f t="shared" si="43"/>
        <v>11549746</v>
      </c>
      <c r="N69" s="131">
        <f t="shared" si="43"/>
        <v>26224000</v>
      </c>
      <c r="O69" s="132">
        <f t="shared" si="43"/>
        <v>25993970</v>
      </c>
      <c r="P69" s="131">
        <f t="shared" si="36"/>
        <v>43526000</v>
      </c>
      <c r="Q69" s="132">
        <f t="shared" si="37"/>
        <v>44603111</v>
      </c>
      <c r="R69" s="72">
        <f t="shared" si="38"/>
        <v>151.59742876331191</v>
      </c>
      <c r="S69" s="73">
        <f t="shared" si="39"/>
        <v>125.0609667087051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91.500767306439073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93.765080199289457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23046000</v>
      </c>
      <c r="C71" s="118"/>
      <c r="D71" s="118"/>
      <c r="E71" s="118">
        <f>$B71      +$C71      +$D71</f>
        <v>23046000</v>
      </c>
      <c r="F71" s="119">
        <v>23046000</v>
      </c>
      <c r="G71" s="120">
        <v>21046000</v>
      </c>
      <c r="H71" s="119">
        <v>874000</v>
      </c>
      <c r="I71" s="120">
        <v>874994</v>
      </c>
      <c r="J71" s="119">
        <v>5404000</v>
      </c>
      <c r="K71" s="120">
        <v>5413211</v>
      </c>
      <c r="L71" s="119">
        <v>4829000</v>
      </c>
      <c r="M71" s="120">
        <v>4834263</v>
      </c>
      <c r="N71" s="119">
        <v>9814000</v>
      </c>
      <c r="O71" s="120">
        <v>9800238</v>
      </c>
      <c r="P71" s="119">
        <f>$H71      +$J71      +$L71      +$N71</f>
        <v>20921000</v>
      </c>
      <c r="Q71" s="120">
        <f>$I71      +$K71      +$M71      +$O71</f>
        <v>20922706</v>
      </c>
      <c r="R71" s="59">
        <f>IF(($L71      =0),0,((($N71      -$L71      )/$L71      )*100))</f>
        <v>103.23048250155311</v>
      </c>
      <c r="S71" s="60">
        <f>IF(($M71      =0),0,((($O71      -$M71      )/$M71      )*100))</f>
        <v>102.72455180862107</v>
      </c>
      <c r="T71" s="59">
        <f>IF(($E71      =0),0,(($P71      /$E71      )*100))</f>
        <v>90.779310943330728</v>
      </c>
      <c r="U71" s="61">
        <f>IF(($E71      =0),0,(($Q71      /$E71      )*100))</f>
        <v>90.786713529462816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23046000</v>
      </c>
      <c r="C73" s="127">
        <f>SUM(C71:C72)</f>
        <v>0</v>
      </c>
      <c r="D73" s="127"/>
      <c r="E73" s="127">
        <f>$B73      +$C73      +$D73</f>
        <v>23046000</v>
      </c>
      <c r="F73" s="128">
        <f t="shared" ref="F73:O73" si="44">SUM(F71:F72)</f>
        <v>23046000</v>
      </c>
      <c r="G73" s="129">
        <f t="shared" si="44"/>
        <v>21046000</v>
      </c>
      <c r="H73" s="128">
        <f t="shared" si="44"/>
        <v>874000</v>
      </c>
      <c r="I73" s="129">
        <f t="shared" si="44"/>
        <v>874994</v>
      </c>
      <c r="J73" s="128">
        <f t="shared" si="44"/>
        <v>5404000</v>
      </c>
      <c r="K73" s="129">
        <f t="shared" si="44"/>
        <v>5413211</v>
      </c>
      <c r="L73" s="128">
        <f t="shared" si="44"/>
        <v>4829000</v>
      </c>
      <c r="M73" s="129">
        <f t="shared" si="44"/>
        <v>4834263</v>
      </c>
      <c r="N73" s="128">
        <f t="shared" si="44"/>
        <v>9814000</v>
      </c>
      <c r="O73" s="129">
        <f t="shared" si="44"/>
        <v>9800238</v>
      </c>
      <c r="P73" s="128">
        <f>$H73      +$J73      +$L73      +$N73</f>
        <v>20921000</v>
      </c>
      <c r="Q73" s="129">
        <f>$I73      +$K73      +$M73      +$O73</f>
        <v>20922706</v>
      </c>
      <c r="R73" s="68">
        <f>IF(($L73      =0),0,((($N73      -$L73      )/$L73      )*100))</f>
        <v>103.23048250155311</v>
      </c>
      <c r="S73" s="69">
        <f>IF(($M73      =0),0,((($O73      -$M73      )/$M73      )*100))</f>
        <v>102.72455180862107</v>
      </c>
      <c r="T73" s="68">
        <f>IF(($E71      =0),0,(($P71      /$E71      )*100))</f>
        <v>90.779310943330728</v>
      </c>
      <c r="U73" s="70">
        <f>IF($E71   =0,0,($Q71   /$E71 )*100)</f>
        <v>90.786713529462816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23046000</v>
      </c>
      <c r="C74" s="130">
        <f>SUM(C71:C72)</f>
        <v>0</v>
      </c>
      <c r="D74" s="130"/>
      <c r="E74" s="130">
        <f>$B74      +$C74      +$D74</f>
        <v>23046000</v>
      </c>
      <c r="F74" s="131">
        <f t="shared" ref="F74:O74" si="45">SUM(F71:F72)</f>
        <v>23046000</v>
      </c>
      <c r="G74" s="132">
        <f t="shared" si="45"/>
        <v>21046000</v>
      </c>
      <c r="H74" s="131">
        <f t="shared" si="45"/>
        <v>874000</v>
      </c>
      <c r="I74" s="132">
        <f t="shared" si="45"/>
        <v>874994</v>
      </c>
      <c r="J74" s="131">
        <f t="shared" si="45"/>
        <v>5404000</v>
      </c>
      <c r="K74" s="132">
        <f t="shared" si="45"/>
        <v>5413211</v>
      </c>
      <c r="L74" s="131">
        <f t="shared" si="45"/>
        <v>4829000</v>
      </c>
      <c r="M74" s="132">
        <f t="shared" si="45"/>
        <v>4834263</v>
      </c>
      <c r="N74" s="131">
        <f t="shared" si="45"/>
        <v>9814000</v>
      </c>
      <c r="O74" s="132">
        <f t="shared" si="45"/>
        <v>9800238</v>
      </c>
      <c r="P74" s="131">
        <f>$H74      +$J74      +$L74      +$N74</f>
        <v>20921000</v>
      </c>
      <c r="Q74" s="132">
        <f>$I74      +$K74      +$M74      +$O74</f>
        <v>20922706</v>
      </c>
      <c r="R74" s="72">
        <f>IF(($L74      =0),0,((($N74      -$L74      )/$L74      )*100))</f>
        <v>103.23048250155311</v>
      </c>
      <c r="S74" s="73">
        <f>IF(($M74      =0),0,((($O74      -$M74      )/$M74      )*100))</f>
        <v>102.72455180862107</v>
      </c>
      <c r="T74" s="72">
        <f>IF(($E71      =0),0,(($P71      /$E71      )*100))</f>
        <v>90.779310943330728</v>
      </c>
      <c r="U74" s="76">
        <f>IF($E71   =0,0,($Q71   /$E71 )*100)</f>
        <v>90.786713529462816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116615000</v>
      </c>
      <c r="C75" s="130">
        <f>SUM(C9:C16,C19:C25,C28:C31,C34,C37:C41,C44:C54,C57:C60,C63:C67,C71:C72)</f>
        <v>-46000000</v>
      </c>
      <c r="D75" s="130"/>
      <c r="E75" s="130">
        <f>$B75      +$C75      +$D75</f>
        <v>70615000</v>
      </c>
      <c r="F75" s="131">
        <f t="shared" ref="F75:O75" si="46">SUM(F9:F16,F19:F25,F28:F31,F34,F37:F41,F44:F54,F57:F60,F63:F67,F71:F72)</f>
        <v>70615000</v>
      </c>
      <c r="G75" s="132">
        <f t="shared" si="46"/>
        <v>65657000</v>
      </c>
      <c r="H75" s="131">
        <f t="shared" si="46"/>
        <v>5312000</v>
      </c>
      <c r="I75" s="132">
        <f t="shared" si="46"/>
        <v>5449664</v>
      </c>
      <c r="J75" s="131">
        <f t="shared" si="46"/>
        <v>7845000</v>
      </c>
      <c r="K75" s="132">
        <f t="shared" si="46"/>
        <v>7897936</v>
      </c>
      <c r="L75" s="131">
        <f t="shared" si="46"/>
        <v>15252000</v>
      </c>
      <c r="M75" s="132">
        <f t="shared" si="46"/>
        <v>16384009</v>
      </c>
      <c r="N75" s="131">
        <f t="shared" si="46"/>
        <v>36038000</v>
      </c>
      <c r="O75" s="132">
        <f t="shared" si="46"/>
        <v>35794208</v>
      </c>
      <c r="P75" s="131">
        <f>$H75      +$J75      +$L75      +$N75</f>
        <v>64447000</v>
      </c>
      <c r="Q75" s="132">
        <f>$I75      +$K75      +$M75      +$O75</f>
        <v>65525817</v>
      </c>
      <c r="R75" s="72">
        <f>IF(($L75      =0),0,((($N75      -$L75      )/$L75      )*100))</f>
        <v>136.28376606346708</v>
      </c>
      <c r="S75" s="73">
        <f>IF(($M75      =0),0,((($O75      -$M75      )/$M75      )*100))</f>
        <v>118.4703878031317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91.265311902570275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92.793056715995178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r9XnDqP6mMVSWTJ8Gmoc/LKnLkNNvalFMzBGj06xQNunP/dfOYZEv1Q457A1xPUetuY6uAZRMmWEuVwuu/nA7w==" saltValue="YNS7QdQs68LeLx1fI6rLX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143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231000</v>
      </c>
      <c r="I10" s="120">
        <v>231264</v>
      </c>
      <c r="J10" s="119">
        <v>123000</v>
      </c>
      <c r="K10" s="120">
        <v>125942</v>
      </c>
      <c r="L10" s="119">
        <v>69000</v>
      </c>
      <c r="M10" s="120">
        <v>68456</v>
      </c>
      <c r="N10" s="119">
        <v>428000</v>
      </c>
      <c r="O10" s="120">
        <v>415513</v>
      </c>
      <c r="P10" s="119">
        <f t="shared" ref="P10:P17" si="1">$H10      +$J10      +$L10      +$N10</f>
        <v>851000</v>
      </c>
      <c r="Q10" s="120">
        <f t="shared" ref="Q10:Q17" si="2">$I10      +$K10      +$M10      +$O10</f>
        <v>841175</v>
      </c>
      <c r="R10" s="59">
        <f t="shared" ref="R10:R17" si="3">IF(($L10      =0),0,((($N10      -$L10      )/$L10      )*100))</f>
        <v>520.28985507246375</v>
      </c>
      <c r="S10" s="60">
        <f t="shared" ref="S10:S17" si="4">IF(($M10      =0),0,((($O10      -$M10      )/$M10      )*100))</f>
        <v>506.97820497838029</v>
      </c>
      <c r="T10" s="59">
        <f t="shared" ref="T10:T17" si="5">IF(($E10      =0),0,(($P10      /$E10      )*100))</f>
        <v>85.1</v>
      </c>
      <c r="U10" s="61">
        <f t="shared" ref="U10:U17" si="6">IF(($E10      =0),0,(($Q10      /$E10      )*100))</f>
        <v>84.117500000000007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1000000</v>
      </c>
      <c r="C17" s="121">
        <f>SUM(C9:C16)</f>
        <v>0</v>
      </c>
      <c r="D17" s="121"/>
      <c r="E17" s="121">
        <f t="shared" si="0"/>
        <v>1000000</v>
      </c>
      <c r="F17" s="122">
        <f t="shared" ref="F17:O17" si="7">SUM(F9:F16)</f>
        <v>1000000</v>
      </c>
      <c r="G17" s="123">
        <f t="shared" si="7"/>
        <v>1000000</v>
      </c>
      <c r="H17" s="122">
        <f t="shared" si="7"/>
        <v>231000</v>
      </c>
      <c r="I17" s="123">
        <f t="shared" si="7"/>
        <v>231264</v>
      </c>
      <c r="J17" s="122">
        <f t="shared" si="7"/>
        <v>123000</v>
      </c>
      <c r="K17" s="123">
        <f t="shared" si="7"/>
        <v>125942</v>
      </c>
      <c r="L17" s="122">
        <f t="shared" si="7"/>
        <v>69000</v>
      </c>
      <c r="M17" s="123">
        <f t="shared" si="7"/>
        <v>68456</v>
      </c>
      <c r="N17" s="122">
        <f t="shared" si="7"/>
        <v>428000</v>
      </c>
      <c r="O17" s="123">
        <f t="shared" si="7"/>
        <v>415513</v>
      </c>
      <c r="P17" s="122">
        <f t="shared" si="1"/>
        <v>851000</v>
      </c>
      <c r="Q17" s="123">
        <f t="shared" si="2"/>
        <v>841175</v>
      </c>
      <c r="R17" s="63">
        <f t="shared" si="3"/>
        <v>520.28985507246375</v>
      </c>
      <c r="S17" s="64">
        <f t="shared" si="4"/>
        <v>506.97820497838029</v>
      </c>
      <c r="T17" s="63">
        <f>IF((SUM($E9:$E14))=0,0,(P17/(SUM($E9:$E14))*100))</f>
        <v>85.1</v>
      </c>
      <c r="U17" s="65">
        <f>IF((SUM($E9:$E14))=0,0,(Q17/(SUM($E9:$E14))*100))</f>
        <v>84.117500000000007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2252000</v>
      </c>
      <c r="C31" s="118"/>
      <c r="D31" s="118"/>
      <c r="E31" s="118">
        <f>$B31      +$C31      +$D31</f>
        <v>2252000</v>
      </c>
      <c r="F31" s="119">
        <v>2252000</v>
      </c>
      <c r="G31" s="120">
        <v>2252000</v>
      </c>
      <c r="H31" s="119">
        <v>654000</v>
      </c>
      <c r="I31" s="120">
        <v>655908</v>
      </c>
      <c r="J31" s="119">
        <v>375000</v>
      </c>
      <c r="K31" s="120">
        <v>318295</v>
      </c>
      <c r="L31" s="119">
        <v>476000</v>
      </c>
      <c r="M31" s="120">
        <v>475563</v>
      </c>
      <c r="N31" s="119">
        <v>747000</v>
      </c>
      <c r="O31" s="120">
        <v>767777</v>
      </c>
      <c r="P31" s="119">
        <f>$H31      +$J31      +$L31      +$N31</f>
        <v>2252000</v>
      </c>
      <c r="Q31" s="120">
        <f>$I31      +$K31      +$M31      +$O31</f>
        <v>2217543</v>
      </c>
      <c r="R31" s="59">
        <f>IF(($L31      =0),0,((($N31      -$L31      )/$L31      )*100))</f>
        <v>56.932773109243698</v>
      </c>
      <c r="S31" s="60">
        <f>IF(($M31      =0),0,((($O31      -$M31      )/$M31      )*100))</f>
        <v>61.445907272012334</v>
      </c>
      <c r="T31" s="59">
        <f>IF(($E31      =0),0,(($P31      /$E31      )*100))</f>
        <v>100</v>
      </c>
      <c r="U31" s="61">
        <f>IF(($E31      =0),0,(($Q31      /$E31      )*100))</f>
        <v>98.469937833037307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2252000</v>
      </c>
      <c r="C32" s="121">
        <f>SUM(C28:C31)</f>
        <v>0</v>
      </c>
      <c r="D32" s="121"/>
      <c r="E32" s="121">
        <f>$B32      +$C32      +$D32</f>
        <v>2252000</v>
      </c>
      <c r="F32" s="122">
        <f t="shared" ref="F32:O32" si="16">SUM(F28:F31)</f>
        <v>2252000</v>
      </c>
      <c r="G32" s="123">
        <f t="shared" si="16"/>
        <v>2252000</v>
      </c>
      <c r="H32" s="122">
        <f t="shared" si="16"/>
        <v>654000</v>
      </c>
      <c r="I32" s="123">
        <f t="shared" si="16"/>
        <v>655908</v>
      </c>
      <c r="J32" s="122">
        <f t="shared" si="16"/>
        <v>375000</v>
      </c>
      <c r="K32" s="123">
        <f t="shared" si="16"/>
        <v>318295</v>
      </c>
      <c r="L32" s="122">
        <f t="shared" si="16"/>
        <v>476000</v>
      </c>
      <c r="M32" s="123">
        <f t="shared" si="16"/>
        <v>475563</v>
      </c>
      <c r="N32" s="122">
        <f t="shared" si="16"/>
        <v>747000</v>
      </c>
      <c r="O32" s="123">
        <f t="shared" si="16"/>
        <v>767777</v>
      </c>
      <c r="P32" s="122">
        <f>$H32      +$J32      +$L32      +$N32</f>
        <v>2252000</v>
      </c>
      <c r="Q32" s="123">
        <f>$I32      +$K32      +$M32      +$O32</f>
        <v>2217543</v>
      </c>
      <c r="R32" s="63">
        <f>IF(($L32      =0),0,((($N32      -$L32      )/$L32      )*100))</f>
        <v>56.932773109243698</v>
      </c>
      <c r="S32" s="64">
        <f>IF(($M32      =0),0,((($O32      -$M32      )/$M32      )*100))</f>
        <v>61.445907272012334</v>
      </c>
      <c r="T32" s="63">
        <f>IF($E32   =0,0,($P32   /$E32   )*100)</f>
        <v>100</v>
      </c>
      <c r="U32" s="65">
        <f>IF($E32   =0,0,($Q32   /$E32   )*100)</f>
        <v>98.469937833037307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1376000</v>
      </c>
      <c r="C34" s="118"/>
      <c r="D34" s="118"/>
      <c r="E34" s="118">
        <f>$B34      +$C34      +$D34</f>
        <v>1376000</v>
      </c>
      <c r="F34" s="119">
        <v>1376000</v>
      </c>
      <c r="G34" s="120">
        <v>1376000</v>
      </c>
      <c r="H34" s="119">
        <v>257000</v>
      </c>
      <c r="I34" s="120">
        <v>257765</v>
      </c>
      <c r="J34" s="119">
        <v>404000</v>
      </c>
      <c r="K34" s="120">
        <v>403913</v>
      </c>
      <c r="L34" s="119">
        <v>411000</v>
      </c>
      <c r="M34" s="120">
        <v>554090</v>
      </c>
      <c r="N34" s="119">
        <v>161000</v>
      </c>
      <c r="O34" s="120">
        <v>183201</v>
      </c>
      <c r="P34" s="119">
        <f>$H34      +$J34      +$L34      +$N34</f>
        <v>1233000</v>
      </c>
      <c r="Q34" s="120">
        <f>$I34      +$K34      +$M34      +$O34</f>
        <v>1398969</v>
      </c>
      <c r="R34" s="59">
        <f>IF(($L34      =0),0,((($N34      -$L34      )/$L34      )*100))</f>
        <v>-60.827250608272507</v>
      </c>
      <c r="S34" s="60">
        <f>IF(($M34      =0),0,((($O34      -$M34      )/$M34      )*100))</f>
        <v>-66.936598747495893</v>
      </c>
      <c r="T34" s="59">
        <f>IF(($E34      =0),0,(($P34      /$E34      )*100))</f>
        <v>89.607558139534888</v>
      </c>
      <c r="U34" s="61">
        <f>IF(($E34      =0),0,(($Q34      /$E34      )*100))</f>
        <v>101.66925872093022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1376000</v>
      </c>
      <c r="C35" s="121">
        <f>C34</f>
        <v>0</v>
      </c>
      <c r="D35" s="121"/>
      <c r="E35" s="121">
        <f>$B35      +$C35      +$D35</f>
        <v>1376000</v>
      </c>
      <c r="F35" s="122">
        <f t="shared" ref="F35:O35" si="17">F34</f>
        <v>1376000</v>
      </c>
      <c r="G35" s="123">
        <f t="shared" si="17"/>
        <v>1376000</v>
      </c>
      <c r="H35" s="122">
        <f t="shared" si="17"/>
        <v>257000</v>
      </c>
      <c r="I35" s="123">
        <f t="shared" si="17"/>
        <v>257765</v>
      </c>
      <c r="J35" s="122">
        <f t="shared" si="17"/>
        <v>404000</v>
      </c>
      <c r="K35" s="123">
        <f t="shared" si="17"/>
        <v>403913</v>
      </c>
      <c r="L35" s="122">
        <f t="shared" si="17"/>
        <v>411000</v>
      </c>
      <c r="M35" s="123">
        <f t="shared" si="17"/>
        <v>554090</v>
      </c>
      <c r="N35" s="122">
        <f t="shared" si="17"/>
        <v>161000</v>
      </c>
      <c r="O35" s="123">
        <f t="shared" si="17"/>
        <v>183201</v>
      </c>
      <c r="P35" s="122">
        <f>$H35      +$J35      +$L35      +$N35</f>
        <v>1233000</v>
      </c>
      <c r="Q35" s="123">
        <f>$I35      +$K35      +$M35      +$O35</f>
        <v>1398969</v>
      </c>
      <c r="R35" s="63">
        <f>IF(($L35      =0),0,((($N35      -$L35      )/$L35      )*100))</f>
        <v>-60.827250608272507</v>
      </c>
      <c r="S35" s="64">
        <f>IF(($M35      =0),0,((($O35      -$M35      )/$M35      )*100))</f>
        <v>-66.936598747495893</v>
      </c>
      <c r="T35" s="63">
        <f>IF($E35   =0,0,($P35   /$E35   )*100)</f>
        <v>89.607558139534888</v>
      </c>
      <c r="U35" s="65">
        <f>IF($E35   =0,0,($Q35   /$E35   )*100)</f>
        <v>101.66925872093022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4628000</v>
      </c>
      <c r="C69" s="130">
        <f>SUM(C9:C16,C19:C25,C28:C31,C34,C37:C41,C44:C54,C57:C60,C63:C67)</f>
        <v>0</v>
      </c>
      <c r="D69" s="130"/>
      <c r="E69" s="130">
        <f t="shared" si="35"/>
        <v>4628000</v>
      </c>
      <c r="F69" s="131">
        <f t="shared" ref="F69:O69" si="43">SUM(F9:F16,F19:F25,F28:F31,F34,F37:F41,F44:F54,F57:F60,F63:F67)</f>
        <v>4628000</v>
      </c>
      <c r="G69" s="132">
        <f t="shared" si="43"/>
        <v>4628000</v>
      </c>
      <c r="H69" s="131">
        <f t="shared" si="43"/>
        <v>1142000</v>
      </c>
      <c r="I69" s="132">
        <f t="shared" si="43"/>
        <v>1144937</v>
      </c>
      <c r="J69" s="131">
        <f t="shared" si="43"/>
        <v>902000</v>
      </c>
      <c r="K69" s="132">
        <f t="shared" si="43"/>
        <v>848150</v>
      </c>
      <c r="L69" s="131">
        <f t="shared" si="43"/>
        <v>956000</v>
      </c>
      <c r="M69" s="132">
        <f t="shared" si="43"/>
        <v>1098109</v>
      </c>
      <c r="N69" s="131">
        <f t="shared" si="43"/>
        <v>1336000</v>
      </c>
      <c r="O69" s="132">
        <f t="shared" si="43"/>
        <v>1366491</v>
      </c>
      <c r="P69" s="131">
        <f t="shared" si="36"/>
        <v>4336000</v>
      </c>
      <c r="Q69" s="132">
        <f t="shared" si="37"/>
        <v>4457687</v>
      </c>
      <c r="R69" s="72">
        <f t="shared" si="38"/>
        <v>39.748953974895393</v>
      </c>
      <c r="S69" s="73">
        <f t="shared" si="39"/>
        <v>24.440378869492918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93.690579083837505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96.319943820224722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4628000</v>
      </c>
      <c r="C75" s="130">
        <f>SUM(C9:C16,C19:C25,C28:C31,C34,C37:C41,C44:C54,C57:C60,C63:C67,C71:C72)</f>
        <v>0</v>
      </c>
      <c r="D75" s="130"/>
      <c r="E75" s="130">
        <f>$B75      +$C75      +$D75</f>
        <v>4628000</v>
      </c>
      <c r="F75" s="131">
        <f t="shared" ref="F75:O75" si="46">SUM(F9:F16,F19:F25,F28:F31,F34,F37:F41,F44:F54,F57:F60,F63:F67,F71:F72)</f>
        <v>4628000</v>
      </c>
      <c r="G75" s="132">
        <f t="shared" si="46"/>
        <v>4628000</v>
      </c>
      <c r="H75" s="131">
        <f t="shared" si="46"/>
        <v>1142000</v>
      </c>
      <c r="I75" s="132">
        <f t="shared" si="46"/>
        <v>1144937</v>
      </c>
      <c r="J75" s="131">
        <f t="shared" si="46"/>
        <v>902000</v>
      </c>
      <c r="K75" s="132">
        <f t="shared" si="46"/>
        <v>848150</v>
      </c>
      <c r="L75" s="131">
        <f t="shared" si="46"/>
        <v>956000</v>
      </c>
      <c r="M75" s="132">
        <f t="shared" si="46"/>
        <v>1098109</v>
      </c>
      <c r="N75" s="131">
        <f t="shared" si="46"/>
        <v>1336000</v>
      </c>
      <c r="O75" s="132">
        <f t="shared" si="46"/>
        <v>1366491</v>
      </c>
      <c r="P75" s="131">
        <f>$H75      +$J75      +$L75      +$N75</f>
        <v>4336000</v>
      </c>
      <c r="Q75" s="132">
        <f>$I75      +$K75      +$M75      +$O75</f>
        <v>4457687</v>
      </c>
      <c r="R75" s="72">
        <f>IF(($L75      =0),0,((($N75      -$L75      )/$L75      )*100))</f>
        <v>39.748953974895393</v>
      </c>
      <c r="S75" s="73">
        <f>IF(($M75      =0),0,((($O75      -$M75      )/$M75      )*100))</f>
        <v>24.440378869492918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93.690579083837505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96.319943820224722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144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145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146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147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148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149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150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151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152</v>
      </c>
    </row>
    <row r="118" spans="1:23" x14ac:dyDescent="0.2">
      <c r="A118" s="35" t="s">
        <v>153</v>
      </c>
    </row>
    <row r="119" spans="1:23" x14ac:dyDescent="0.2">
      <c r="A119" s="35" t="s">
        <v>154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155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156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157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Uzwiu8vuTjVcZ2JV3NHUuB+yKap5lbL+m32MSTwOQyVymbZAS/nYa+PO+/9G7ZYs90ipFsz1b4obsqlvuPxoEQ==" saltValue="OXG+vFge01muOcsbnueWP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C90BCB3-87CE-4A9C-A22B-05F344F64E63}"/>
</file>

<file path=customXml/itemProps2.xml><?xml version="1.0" encoding="utf-8"?>
<ds:datastoreItem xmlns:ds="http://schemas.openxmlformats.org/officeDocument/2006/customXml" ds:itemID="{4149B906-9F78-43CE-8DD1-35B435B8E281}"/>
</file>

<file path=customXml/itemProps3.xml><?xml version="1.0" encoding="utf-8"?>
<ds:datastoreItem xmlns:ds="http://schemas.openxmlformats.org/officeDocument/2006/customXml" ds:itemID="{C98A6E30-B018-4FDF-AFB6-B1A49996CB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31</vt:i4>
      </vt:variant>
    </vt:vector>
  </HeadingPairs>
  <TitlesOfParts>
    <vt:vector size="62" baseType="lpstr">
      <vt:lpstr>Summary</vt:lpstr>
      <vt:lpstr>CPT</vt:lpstr>
      <vt:lpstr>WC011</vt:lpstr>
      <vt:lpstr>WC012</vt:lpstr>
      <vt:lpstr>WC013</vt:lpstr>
      <vt:lpstr>WC014</vt:lpstr>
      <vt:lpstr>WC015</vt:lpstr>
      <vt:lpstr>DC1</vt:lpstr>
      <vt:lpstr>WC022</vt:lpstr>
      <vt:lpstr>WC023</vt:lpstr>
      <vt:lpstr>WC024</vt:lpstr>
      <vt:lpstr>WC025</vt:lpstr>
      <vt:lpstr>WC026</vt:lpstr>
      <vt:lpstr>DC2</vt:lpstr>
      <vt:lpstr>WC031</vt:lpstr>
      <vt:lpstr>WC032</vt:lpstr>
      <vt:lpstr>WC033</vt:lpstr>
      <vt:lpstr>WC034</vt:lpstr>
      <vt:lpstr>DC3</vt:lpstr>
      <vt:lpstr>WC041</vt:lpstr>
      <vt:lpstr>WC042</vt:lpstr>
      <vt:lpstr>WC043</vt:lpstr>
      <vt:lpstr>WC044</vt:lpstr>
      <vt:lpstr>WC045</vt:lpstr>
      <vt:lpstr>WC047</vt:lpstr>
      <vt:lpstr>WC048</vt:lpstr>
      <vt:lpstr>DC4</vt:lpstr>
      <vt:lpstr>WC051</vt:lpstr>
      <vt:lpstr>WC052</vt:lpstr>
      <vt:lpstr>WC053</vt:lpstr>
      <vt:lpstr>DC5</vt:lpstr>
      <vt:lpstr>CPT!Print_Area</vt:lpstr>
      <vt:lpstr>'DC1'!Print_Area</vt:lpstr>
      <vt:lpstr>'DC2'!Print_Area</vt:lpstr>
      <vt:lpstr>'DC3'!Print_Area</vt:lpstr>
      <vt:lpstr>'DC4'!Print_Area</vt:lpstr>
      <vt:lpstr>'DC5'!Print_Area</vt:lpstr>
      <vt:lpstr>Summary!Print_Area</vt:lpstr>
      <vt:lpstr>'WC011'!Print_Area</vt:lpstr>
      <vt:lpstr>'WC012'!Print_Area</vt:lpstr>
      <vt:lpstr>'WC013'!Print_Area</vt:lpstr>
      <vt:lpstr>'WC014'!Print_Area</vt:lpstr>
      <vt:lpstr>'WC015'!Print_Area</vt:lpstr>
      <vt:lpstr>'WC022'!Print_Area</vt:lpstr>
      <vt:lpstr>'WC023'!Print_Area</vt:lpstr>
      <vt:lpstr>'WC024'!Print_Area</vt:lpstr>
      <vt:lpstr>'WC025'!Print_Area</vt:lpstr>
      <vt:lpstr>'WC026'!Print_Area</vt:lpstr>
      <vt:lpstr>'WC031'!Print_Area</vt:lpstr>
      <vt:lpstr>'WC032'!Print_Area</vt:lpstr>
      <vt:lpstr>'WC033'!Print_Area</vt:lpstr>
      <vt:lpstr>'WC034'!Print_Area</vt:lpstr>
      <vt:lpstr>'WC041'!Print_Area</vt:lpstr>
      <vt:lpstr>'WC042'!Print_Area</vt:lpstr>
      <vt:lpstr>'WC043'!Print_Area</vt:lpstr>
      <vt:lpstr>'WC044'!Print_Area</vt:lpstr>
      <vt:lpstr>'WC045'!Print_Area</vt:lpstr>
      <vt:lpstr>'WC047'!Print_Area</vt:lpstr>
      <vt:lpstr>'WC048'!Print_Area</vt:lpstr>
      <vt:lpstr>'WC051'!Print_Area</vt:lpstr>
      <vt:lpstr>'WC052'!Print_Area</vt:lpstr>
      <vt:lpstr>'WC053'!Print_Area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Local Goverment Database</cp:lastModifiedBy>
  <dcterms:created xsi:type="dcterms:W3CDTF">2026-08-03T09:38:19Z</dcterms:created>
  <dcterms:modified xsi:type="dcterms:W3CDTF">2026-08-03T09:38:19Z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